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2026\要項・ドロー\"/>
    </mc:Choice>
  </mc:AlternateContent>
  <xr:revisionPtr revIDLastSave="0" documentId="13_ncr:1_{D691840F-DA85-4EE4-A5F3-0FA527C477D3}" xr6:coauthVersionLast="47" xr6:coauthVersionMax="47" xr10:uidLastSave="{00000000-0000-0000-0000-000000000000}"/>
  <bookViews>
    <workbookView xWindow="37320" yWindow="4575" windowWidth="17910" windowHeight="9270" activeTab="4" xr2:uid="{3E0D366E-2366-43D0-BFE1-E3AFA46F502F}"/>
  </bookViews>
  <sheets>
    <sheet name="A級" sheetId="10" r:id="rId1"/>
    <sheet name="B級" sheetId="11" r:id="rId2"/>
    <sheet name="OV100" sheetId="12" r:id="rId3"/>
    <sheet name="OV120" sheetId="6" r:id="rId4"/>
    <sheet name="OV140" sheetId="13" r:id="rId5"/>
    <sheet name="OOP" sheetId="9" r:id="rId6"/>
    <sheet name="登録No." sheetId="1" state="hidden" r:id="rId7"/>
  </sheets>
  <definedNames>
    <definedName name="_xlnm.Print_Area" localSheetId="0">A級!$A$1:$AQ$49</definedName>
    <definedName name="_xlnm.Print_Area" localSheetId="1">B級!$A$1:$AP$47</definedName>
    <definedName name="_xlnm.Print_Area" localSheetId="2">'OV100'!$A$1:$AQ$60</definedName>
    <definedName name="_xlnm.Print_Area" localSheetId="3">'OV120'!$A$1:$AQ$58</definedName>
    <definedName name="_xlnm.Print_Area" localSheetId="4">'OV140'!$A$1:$AQ$60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4" i="13" l="1"/>
  <c r="C24" i="13"/>
  <c r="O23" i="13"/>
  <c r="N23" i="13"/>
  <c r="L23" i="13"/>
  <c r="K23" i="13"/>
  <c r="I23" i="13"/>
  <c r="H23" i="13"/>
  <c r="E23" i="13"/>
  <c r="R16" i="13" s="1"/>
  <c r="C23" i="13"/>
  <c r="P16" i="13" s="1"/>
  <c r="E22" i="13"/>
  <c r="C22" i="13"/>
  <c r="P21" i="13"/>
  <c r="M23" i="13" s="1"/>
  <c r="L21" i="13"/>
  <c r="K21" i="13"/>
  <c r="S21" i="13" s="1"/>
  <c r="I21" i="13"/>
  <c r="H21" i="13"/>
  <c r="E21" i="13"/>
  <c r="O16" i="13" s="1"/>
  <c r="C21" i="13"/>
  <c r="M16" i="13" s="1"/>
  <c r="E20" i="13"/>
  <c r="P19" i="13"/>
  <c r="J23" i="13" s="1"/>
  <c r="M19" i="13"/>
  <c r="J21" i="13" s="1"/>
  <c r="U21" i="13" s="1"/>
  <c r="I19" i="13"/>
  <c r="H19" i="13"/>
  <c r="E19" i="13"/>
  <c r="L16" i="13" s="1"/>
  <c r="S18" i="13"/>
  <c r="E18" i="13"/>
  <c r="C18" i="13"/>
  <c r="U17" i="13"/>
  <c r="S17" i="13"/>
  <c r="P17" i="13"/>
  <c r="G23" i="13" s="1"/>
  <c r="S24" i="13" s="1"/>
  <c r="M17" i="13"/>
  <c r="G21" i="13" s="1"/>
  <c r="S22" i="13" s="1"/>
  <c r="J17" i="13"/>
  <c r="G19" i="13" s="1"/>
  <c r="E17" i="13"/>
  <c r="I16" i="13" s="1"/>
  <c r="C17" i="13"/>
  <c r="G16" i="13" s="1"/>
  <c r="J16" i="13"/>
  <c r="E28" i="12"/>
  <c r="O23" i="12" s="1"/>
  <c r="E29" i="12"/>
  <c r="Z29" i="12"/>
  <c r="X29" i="12"/>
  <c r="AG28" i="12"/>
  <c r="AF28" i="12"/>
  <c r="AE28" i="12"/>
  <c r="AD28" i="12"/>
  <c r="AC28" i="12"/>
  <c r="AB28" i="12"/>
  <c r="AK29" i="12" s="1"/>
  <c r="Z28" i="12"/>
  <c r="AJ23" i="12" s="1"/>
  <c r="X28" i="12"/>
  <c r="AH23" i="12" s="1"/>
  <c r="Z27" i="12"/>
  <c r="X27" i="12"/>
  <c r="AH26" i="12"/>
  <c r="AD26" i="12"/>
  <c r="AC26" i="12"/>
  <c r="AK27" i="12" s="1"/>
  <c r="Z26" i="12"/>
  <c r="X26" i="12"/>
  <c r="AE23" i="12" s="1"/>
  <c r="AK25" i="12"/>
  <c r="Z25" i="12"/>
  <c r="X25" i="12"/>
  <c r="AM24" i="12"/>
  <c r="AK24" i="12"/>
  <c r="AH24" i="12"/>
  <c r="AE24" i="12"/>
  <c r="AB26" i="12" s="1"/>
  <c r="AM26" i="12" s="1"/>
  <c r="Z24" i="12"/>
  <c r="AD23" i="12" s="1"/>
  <c r="X24" i="12"/>
  <c r="AB23" i="12" s="1"/>
  <c r="AG23" i="12"/>
  <c r="Z20" i="12"/>
  <c r="X20" i="12"/>
  <c r="AM19" i="12"/>
  <c r="AK19" i="12"/>
  <c r="AG19" i="12"/>
  <c r="AF19" i="12"/>
  <c r="AE19" i="12"/>
  <c r="AD19" i="12"/>
  <c r="AC19" i="12"/>
  <c r="AB19" i="12"/>
  <c r="AK20" i="12" s="1"/>
  <c r="Z19" i="12"/>
  <c r="X19" i="12"/>
  <c r="Z18" i="12"/>
  <c r="X18" i="12"/>
  <c r="AH17" i="12"/>
  <c r="AD17" i="12"/>
  <c r="AC17" i="12"/>
  <c r="AK18" i="12" s="1"/>
  <c r="Z17" i="12"/>
  <c r="AG14" i="12" s="1"/>
  <c r="X17" i="12"/>
  <c r="AK16" i="12"/>
  <c r="Z16" i="12"/>
  <c r="X16" i="12"/>
  <c r="AM15" i="12"/>
  <c r="AK15" i="12"/>
  <c r="AH15" i="12"/>
  <c r="AE15" i="12"/>
  <c r="AB17" i="12" s="1"/>
  <c r="Z15" i="12"/>
  <c r="AD14" i="12" s="1"/>
  <c r="X15" i="12"/>
  <c r="AB14" i="12" s="1"/>
  <c r="AJ14" i="12"/>
  <c r="AH14" i="12"/>
  <c r="AE14" i="12"/>
  <c r="Z11" i="12"/>
  <c r="X11" i="12"/>
  <c r="AG10" i="12"/>
  <c r="AF10" i="12"/>
  <c r="AE10" i="12"/>
  <c r="AD10" i="12"/>
  <c r="AC10" i="12"/>
  <c r="AB10" i="12"/>
  <c r="AK11" i="12" s="1"/>
  <c r="Z10" i="12"/>
  <c r="AJ5" i="12" s="1"/>
  <c r="X10" i="12"/>
  <c r="AH5" i="12" s="1"/>
  <c r="Z9" i="12"/>
  <c r="X9" i="12"/>
  <c r="AH8" i="12"/>
  <c r="AD8" i="12"/>
  <c r="AC8" i="12"/>
  <c r="AK9" i="12" s="1"/>
  <c r="Z8" i="12"/>
  <c r="AG5" i="12" s="1"/>
  <c r="X8" i="12"/>
  <c r="AE5" i="12" s="1"/>
  <c r="AK7" i="12"/>
  <c r="Z7" i="12"/>
  <c r="X7" i="12"/>
  <c r="AM6" i="12"/>
  <c r="AK6" i="12"/>
  <c r="AH6" i="12"/>
  <c r="AE6" i="12"/>
  <c r="AB8" i="12" s="1"/>
  <c r="Z6" i="12"/>
  <c r="AD5" i="12" s="1"/>
  <c r="X6" i="12"/>
  <c r="AB5" i="12" s="1"/>
  <c r="L28" i="12"/>
  <c r="K28" i="12"/>
  <c r="J28" i="12"/>
  <c r="I28" i="12"/>
  <c r="H28" i="12"/>
  <c r="G28" i="12"/>
  <c r="P29" i="12" s="1"/>
  <c r="E27" i="12"/>
  <c r="C27" i="12"/>
  <c r="M26" i="12"/>
  <c r="I26" i="12"/>
  <c r="H26" i="12"/>
  <c r="P27" i="12" s="1"/>
  <c r="E26" i="12"/>
  <c r="L23" i="12" s="1"/>
  <c r="C26" i="12"/>
  <c r="J23" i="12" s="1"/>
  <c r="P25" i="12"/>
  <c r="E25" i="12"/>
  <c r="C25" i="12"/>
  <c r="R24" i="12"/>
  <c r="P24" i="12"/>
  <c r="M24" i="12"/>
  <c r="J24" i="12"/>
  <c r="G26" i="12" s="1"/>
  <c r="R26" i="12" s="1"/>
  <c r="E24" i="12"/>
  <c r="I23" i="12" s="1"/>
  <c r="C24" i="12"/>
  <c r="G23" i="12" s="1"/>
  <c r="M23" i="12"/>
  <c r="C20" i="12"/>
  <c r="L19" i="12"/>
  <c r="K19" i="12"/>
  <c r="J19" i="12"/>
  <c r="I19" i="12"/>
  <c r="H19" i="12"/>
  <c r="G19" i="12"/>
  <c r="P20" i="12" s="1"/>
  <c r="O14" i="12"/>
  <c r="C19" i="12"/>
  <c r="M14" i="12" s="1"/>
  <c r="E18" i="12"/>
  <c r="C18" i="12"/>
  <c r="M17" i="12"/>
  <c r="I17" i="12"/>
  <c r="H17" i="12"/>
  <c r="P18" i="12" s="1"/>
  <c r="E17" i="12"/>
  <c r="L14" i="12" s="1"/>
  <c r="C17" i="12"/>
  <c r="J14" i="12" s="1"/>
  <c r="P16" i="12"/>
  <c r="E16" i="12"/>
  <c r="C16" i="12"/>
  <c r="R15" i="12"/>
  <c r="P15" i="12"/>
  <c r="M15" i="12"/>
  <c r="J15" i="12"/>
  <c r="G17" i="12" s="1"/>
  <c r="R17" i="12" s="1"/>
  <c r="E15" i="12"/>
  <c r="I14" i="12" s="1"/>
  <c r="C15" i="12"/>
  <c r="G14" i="12" s="1"/>
  <c r="C6" i="12"/>
  <c r="G5" i="12" s="1"/>
  <c r="I5" i="12"/>
  <c r="J6" i="12"/>
  <c r="G8" i="12" s="1"/>
  <c r="M6" i="12"/>
  <c r="P6" i="12"/>
  <c r="R6" i="12"/>
  <c r="C7" i="12"/>
  <c r="E7" i="12"/>
  <c r="P7" i="12"/>
  <c r="C8" i="12"/>
  <c r="J5" i="12" s="1"/>
  <c r="E8" i="12"/>
  <c r="L5" i="12" s="1"/>
  <c r="H8" i="12"/>
  <c r="I8" i="12"/>
  <c r="M8" i="12"/>
  <c r="C9" i="12"/>
  <c r="E9" i="12"/>
  <c r="C10" i="12"/>
  <c r="M5" i="12" s="1"/>
  <c r="E10" i="12"/>
  <c r="O5" i="12" s="1"/>
  <c r="G10" i="12"/>
  <c r="P11" i="12" s="1"/>
  <c r="H10" i="12"/>
  <c r="I10" i="12"/>
  <c r="J10" i="12"/>
  <c r="K10" i="12"/>
  <c r="L10" i="12"/>
  <c r="C11" i="12"/>
  <c r="E11" i="12"/>
  <c r="R14" i="10"/>
  <c r="Q14" i="10"/>
  <c r="P14" i="10"/>
  <c r="O14" i="10"/>
  <c r="N14" i="10"/>
  <c r="M14" i="10"/>
  <c r="L14" i="10"/>
  <c r="K14" i="10"/>
  <c r="I14" i="10"/>
  <c r="H14" i="10"/>
  <c r="V15" i="10" s="1"/>
  <c r="G14" i="10"/>
  <c r="E13" i="10"/>
  <c r="C13" i="10"/>
  <c r="S12" i="10"/>
  <c r="O12" i="10"/>
  <c r="N12" i="10"/>
  <c r="M12" i="10"/>
  <c r="L12" i="10"/>
  <c r="K12" i="10"/>
  <c r="J12" i="10"/>
  <c r="I12" i="10"/>
  <c r="H12" i="10"/>
  <c r="V13" i="10" s="1"/>
  <c r="G12" i="10"/>
  <c r="E12" i="10"/>
  <c r="R5" i="10" s="1"/>
  <c r="C12" i="10"/>
  <c r="P5" i="10" s="1"/>
  <c r="E11" i="10"/>
  <c r="C11" i="10"/>
  <c r="S10" i="10"/>
  <c r="P10" i="10"/>
  <c r="L10" i="10"/>
  <c r="K10" i="10"/>
  <c r="J10" i="10"/>
  <c r="I10" i="10"/>
  <c r="H10" i="10"/>
  <c r="V11" i="10" s="1"/>
  <c r="G10" i="10"/>
  <c r="E10" i="10"/>
  <c r="O5" i="10" s="1"/>
  <c r="C10" i="10"/>
  <c r="M5" i="10" s="1"/>
  <c r="V9" i="10"/>
  <c r="E9" i="10"/>
  <c r="C9" i="10"/>
  <c r="S8" i="10"/>
  <c r="J14" i="10" s="1"/>
  <c r="P8" i="10"/>
  <c r="M8" i="10"/>
  <c r="I8" i="10"/>
  <c r="H8" i="10"/>
  <c r="X8" i="10" s="1"/>
  <c r="G8" i="10"/>
  <c r="V8" i="10" s="1"/>
  <c r="E8" i="10"/>
  <c r="L5" i="10" s="1"/>
  <c r="C8" i="10"/>
  <c r="J5" i="10" s="1"/>
  <c r="V7" i="10"/>
  <c r="E7" i="10"/>
  <c r="C7" i="10"/>
  <c r="X6" i="10"/>
  <c r="V6" i="10"/>
  <c r="S6" i="10"/>
  <c r="P6" i="10"/>
  <c r="M6" i="10"/>
  <c r="J6" i="10"/>
  <c r="E6" i="10"/>
  <c r="I5" i="10" s="1"/>
  <c r="C6" i="10"/>
  <c r="G5" i="10" s="1"/>
  <c r="U5" i="10"/>
  <c r="S5" i="10"/>
  <c r="E13" i="13"/>
  <c r="C13" i="13"/>
  <c r="O12" i="13"/>
  <c r="N12" i="13"/>
  <c r="L12" i="13"/>
  <c r="K12" i="13"/>
  <c r="I12" i="13"/>
  <c r="H12" i="13"/>
  <c r="E12" i="13"/>
  <c r="R5" i="13" s="1"/>
  <c r="C12" i="13"/>
  <c r="P5" i="13" s="1"/>
  <c r="C11" i="13"/>
  <c r="P10" i="13"/>
  <c r="M12" i="13" s="1"/>
  <c r="L10" i="13"/>
  <c r="K10" i="13"/>
  <c r="S10" i="13" s="1"/>
  <c r="I10" i="13"/>
  <c r="H10" i="13"/>
  <c r="C10" i="13"/>
  <c r="M5" i="13" s="1"/>
  <c r="E9" i="13"/>
  <c r="C9" i="13"/>
  <c r="P8" i="13"/>
  <c r="J12" i="13" s="1"/>
  <c r="M8" i="13"/>
  <c r="J10" i="13" s="1"/>
  <c r="U10" i="13" s="1"/>
  <c r="I8" i="13"/>
  <c r="H8" i="13"/>
  <c r="E8" i="13"/>
  <c r="L5" i="13" s="1"/>
  <c r="C8" i="13"/>
  <c r="J5" i="13" s="1"/>
  <c r="S7" i="13"/>
  <c r="E7" i="13"/>
  <c r="C7" i="13"/>
  <c r="U6" i="13"/>
  <c r="S6" i="13"/>
  <c r="P6" i="13"/>
  <c r="G12" i="13" s="1"/>
  <c r="S13" i="13" s="1"/>
  <c r="M6" i="13"/>
  <c r="G10" i="13" s="1"/>
  <c r="S11" i="13" s="1"/>
  <c r="J6" i="13"/>
  <c r="G8" i="13" s="1"/>
  <c r="E6" i="13"/>
  <c r="I5" i="13" s="1"/>
  <c r="C6" i="13"/>
  <c r="G5" i="13" s="1"/>
  <c r="O5" i="13"/>
  <c r="E13" i="11"/>
  <c r="O12" i="11"/>
  <c r="N12" i="11"/>
  <c r="L12" i="11"/>
  <c r="K12" i="11"/>
  <c r="I12" i="11"/>
  <c r="H12" i="11"/>
  <c r="E12" i="11"/>
  <c r="R5" i="11" s="1"/>
  <c r="C12" i="11"/>
  <c r="P5" i="11" s="1"/>
  <c r="E11" i="11"/>
  <c r="C11" i="11"/>
  <c r="P10" i="11"/>
  <c r="M12" i="11" s="1"/>
  <c r="L10" i="11"/>
  <c r="K10" i="11"/>
  <c r="S10" i="11" s="1"/>
  <c r="I10" i="11"/>
  <c r="H10" i="11"/>
  <c r="E10" i="11"/>
  <c r="O5" i="11" s="1"/>
  <c r="C10" i="11"/>
  <c r="M5" i="11" s="1"/>
  <c r="E9" i="11"/>
  <c r="C9" i="11"/>
  <c r="P8" i="11"/>
  <c r="J12" i="11" s="1"/>
  <c r="U12" i="11" s="1"/>
  <c r="M8" i="11"/>
  <c r="J10" i="11" s="1"/>
  <c r="U10" i="11" s="1"/>
  <c r="I8" i="11"/>
  <c r="H8" i="11"/>
  <c r="E8" i="11"/>
  <c r="L5" i="11" s="1"/>
  <c r="C8" i="11"/>
  <c r="J5" i="11" s="1"/>
  <c r="S7" i="11"/>
  <c r="E7" i="11"/>
  <c r="C7" i="11"/>
  <c r="U6" i="11"/>
  <c r="S6" i="11"/>
  <c r="P6" i="11"/>
  <c r="G12" i="11" s="1"/>
  <c r="S13" i="11" s="1"/>
  <c r="M6" i="11"/>
  <c r="G10" i="11" s="1"/>
  <c r="S11" i="11" s="1"/>
  <c r="J6" i="11"/>
  <c r="G8" i="11" s="1"/>
  <c r="E6" i="11"/>
  <c r="I5" i="11" s="1"/>
  <c r="C6" i="11"/>
  <c r="G5" i="11" s="1"/>
  <c r="K356" i="1"/>
  <c r="G356" i="1"/>
  <c r="F356" i="1"/>
  <c r="K355" i="1"/>
  <c r="G355" i="1"/>
  <c r="F355" i="1"/>
  <c r="K354" i="1"/>
  <c r="G354" i="1"/>
  <c r="F354" i="1"/>
  <c r="K353" i="1"/>
  <c r="G352" i="1"/>
  <c r="L352" i="1" s="1"/>
  <c r="F352" i="1"/>
  <c r="G351" i="1"/>
  <c r="L351" i="1" s="1"/>
  <c r="F351" i="1"/>
  <c r="G350" i="1"/>
  <c r="F350" i="1"/>
  <c r="K349" i="1"/>
  <c r="G349" i="1"/>
  <c r="L349" i="1" s="1"/>
  <c r="F349" i="1"/>
  <c r="K348" i="1"/>
  <c r="G348" i="1"/>
  <c r="F348" i="1"/>
  <c r="K347" i="1"/>
  <c r="G347" i="1"/>
  <c r="L347" i="1" s="1"/>
  <c r="F347" i="1"/>
  <c r="K346" i="1"/>
  <c r="G346" i="1"/>
  <c r="L346" i="1" s="1"/>
  <c r="F346" i="1"/>
  <c r="K345" i="1"/>
  <c r="G345" i="1"/>
  <c r="F345" i="1"/>
  <c r="K344" i="1"/>
  <c r="G344" i="1"/>
  <c r="L344" i="1" s="1"/>
  <c r="F344" i="1"/>
  <c r="K343" i="1"/>
  <c r="G343" i="1"/>
  <c r="L343" i="1" s="1"/>
  <c r="F343" i="1"/>
  <c r="K342" i="1"/>
  <c r="G342" i="1"/>
  <c r="F342" i="1"/>
  <c r="K341" i="1"/>
  <c r="G341" i="1"/>
  <c r="L341" i="1" s="1"/>
  <c r="F341" i="1"/>
  <c r="K340" i="1"/>
  <c r="G340" i="1"/>
  <c r="L340" i="1" s="1"/>
  <c r="F340" i="1"/>
  <c r="K339" i="1"/>
  <c r="G339" i="1"/>
  <c r="F339" i="1"/>
  <c r="K338" i="1"/>
  <c r="G338" i="1"/>
  <c r="L338" i="1" s="1"/>
  <c r="F338" i="1"/>
  <c r="K337" i="1"/>
  <c r="G337" i="1"/>
  <c r="L337" i="1" s="1"/>
  <c r="F337" i="1"/>
  <c r="K336" i="1"/>
  <c r="G336" i="1"/>
  <c r="F336" i="1"/>
  <c r="K335" i="1"/>
  <c r="G335" i="1"/>
  <c r="L335" i="1" s="1"/>
  <c r="F335" i="1"/>
  <c r="K334" i="1"/>
  <c r="G334" i="1"/>
  <c r="L334" i="1" s="1"/>
  <c r="F334" i="1"/>
  <c r="K333" i="1"/>
  <c r="G333" i="1"/>
  <c r="F333" i="1"/>
  <c r="K332" i="1"/>
  <c r="G332" i="1"/>
  <c r="L332" i="1" s="1"/>
  <c r="F332" i="1"/>
  <c r="K331" i="1"/>
  <c r="G331" i="1"/>
  <c r="L331" i="1" s="1"/>
  <c r="F331" i="1"/>
  <c r="K330" i="1"/>
  <c r="G330" i="1"/>
  <c r="F330" i="1"/>
  <c r="K329" i="1"/>
  <c r="G329" i="1"/>
  <c r="L329" i="1" s="1"/>
  <c r="F329" i="1"/>
  <c r="K328" i="1"/>
  <c r="G328" i="1"/>
  <c r="L328" i="1" s="1"/>
  <c r="F328" i="1"/>
  <c r="K327" i="1"/>
  <c r="G327" i="1"/>
  <c r="F327" i="1"/>
  <c r="K326" i="1"/>
  <c r="G326" i="1"/>
  <c r="L326" i="1" s="1"/>
  <c r="F326" i="1"/>
  <c r="K325" i="1"/>
  <c r="G325" i="1"/>
  <c r="L325" i="1" s="1"/>
  <c r="F325" i="1"/>
  <c r="K324" i="1"/>
  <c r="G324" i="1"/>
  <c r="F324" i="1"/>
  <c r="K323" i="1"/>
  <c r="G323" i="1"/>
  <c r="L323" i="1" s="1"/>
  <c r="F323" i="1"/>
  <c r="K322" i="1"/>
  <c r="G322" i="1"/>
  <c r="L322" i="1" s="1"/>
  <c r="F322" i="1"/>
  <c r="L321" i="1"/>
  <c r="K320" i="1"/>
  <c r="G320" i="1"/>
  <c r="L320" i="1" s="1"/>
  <c r="F320" i="1"/>
  <c r="K319" i="1"/>
  <c r="G319" i="1"/>
  <c r="F319" i="1"/>
  <c r="K318" i="1"/>
  <c r="G318" i="1"/>
  <c r="L318" i="1" s="1"/>
  <c r="F318" i="1"/>
  <c r="K317" i="1"/>
  <c r="G317" i="1"/>
  <c r="L317" i="1" s="1"/>
  <c r="F317" i="1"/>
  <c r="K316" i="1"/>
  <c r="G316" i="1"/>
  <c r="F316" i="1"/>
  <c r="K315" i="1"/>
  <c r="G315" i="1"/>
  <c r="L315" i="1" s="1"/>
  <c r="F315" i="1"/>
  <c r="K314" i="1"/>
  <c r="G314" i="1"/>
  <c r="L314" i="1" s="1"/>
  <c r="F314" i="1"/>
  <c r="K313" i="1"/>
  <c r="G313" i="1"/>
  <c r="F313" i="1"/>
  <c r="K312" i="1"/>
  <c r="G312" i="1"/>
  <c r="L312" i="1" s="1"/>
  <c r="F312" i="1"/>
  <c r="K311" i="1"/>
  <c r="G311" i="1"/>
  <c r="L311" i="1" s="1"/>
  <c r="F311" i="1"/>
  <c r="K310" i="1"/>
  <c r="G310" i="1"/>
  <c r="F310" i="1"/>
  <c r="K309" i="1"/>
  <c r="G309" i="1"/>
  <c r="L309" i="1" s="1"/>
  <c r="F309" i="1"/>
  <c r="K308" i="1"/>
  <c r="G308" i="1"/>
  <c r="L308" i="1" s="1"/>
  <c r="F308" i="1"/>
  <c r="K307" i="1"/>
  <c r="G307" i="1"/>
  <c r="F307" i="1"/>
  <c r="K306" i="1"/>
  <c r="G306" i="1"/>
  <c r="L306" i="1" s="1"/>
  <c r="F306" i="1"/>
  <c r="K305" i="1"/>
  <c r="G305" i="1"/>
  <c r="L305" i="1" s="1"/>
  <c r="F305" i="1"/>
  <c r="K304" i="1"/>
  <c r="G304" i="1"/>
  <c r="F304" i="1"/>
  <c r="K303" i="1"/>
  <c r="G303" i="1"/>
  <c r="L303" i="1" s="1"/>
  <c r="F303" i="1"/>
  <c r="K301" i="1"/>
  <c r="H301" i="1"/>
  <c r="G301" i="1"/>
  <c r="L301" i="1" s="1"/>
  <c r="F301" i="1"/>
  <c r="K300" i="1"/>
  <c r="H300" i="1"/>
  <c r="G300" i="1"/>
  <c r="L300" i="1" s="1"/>
  <c r="F300" i="1"/>
  <c r="K299" i="1"/>
  <c r="H299" i="1"/>
  <c r="G299" i="1"/>
  <c r="F299" i="1"/>
  <c r="K298" i="1"/>
  <c r="H298" i="1"/>
  <c r="G298" i="1"/>
  <c r="L298" i="1" s="1"/>
  <c r="F298" i="1"/>
  <c r="K297" i="1"/>
  <c r="H297" i="1"/>
  <c r="G297" i="1"/>
  <c r="L297" i="1" s="1"/>
  <c r="F297" i="1"/>
  <c r="K296" i="1"/>
  <c r="H296" i="1"/>
  <c r="G296" i="1"/>
  <c r="L296" i="1" s="1"/>
  <c r="F296" i="1"/>
  <c r="K295" i="1"/>
  <c r="H295" i="1"/>
  <c r="G295" i="1"/>
  <c r="L295" i="1" s="1"/>
  <c r="F295" i="1"/>
  <c r="K294" i="1"/>
  <c r="H294" i="1"/>
  <c r="G294" i="1"/>
  <c r="F294" i="1"/>
  <c r="K293" i="1"/>
  <c r="H293" i="1"/>
  <c r="G293" i="1"/>
  <c r="F293" i="1"/>
  <c r="K292" i="1"/>
  <c r="H292" i="1"/>
  <c r="G292" i="1"/>
  <c r="F292" i="1"/>
  <c r="K291" i="1"/>
  <c r="K290" i="1"/>
  <c r="G290" i="1"/>
  <c r="L290" i="1" s="1"/>
  <c r="F290" i="1"/>
  <c r="K289" i="1"/>
  <c r="G289" i="1"/>
  <c r="L289" i="1" s="1"/>
  <c r="F289" i="1"/>
  <c r="K288" i="1"/>
  <c r="G288" i="1"/>
  <c r="F288" i="1"/>
  <c r="K287" i="1"/>
  <c r="G287" i="1"/>
  <c r="L287" i="1" s="1"/>
  <c r="F287" i="1"/>
  <c r="K286" i="1"/>
  <c r="G286" i="1"/>
  <c r="L286" i="1" s="1"/>
  <c r="F286" i="1"/>
  <c r="K285" i="1"/>
  <c r="G285" i="1"/>
  <c r="F285" i="1"/>
  <c r="K284" i="1"/>
  <c r="G284" i="1"/>
  <c r="L284" i="1" s="1"/>
  <c r="F284" i="1"/>
  <c r="K283" i="1"/>
  <c r="G283" i="1"/>
  <c r="L283" i="1" s="1"/>
  <c r="F283" i="1"/>
  <c r="K282" i="1"/>
  <c r="G282" i="1"/>
  <c r="F282" i="1"/>
  <c r="K281" i="1"/>
  <c r="G281" i="1"/>
  <c r="L281" i="1" s="1"/>
  <c r="F281" i="1"/>
  <c r="K280" i="1"/>
  <c r="G280" i="1"/>
  <c r="L280" i="1" s="1"/>
  <c r="F280" i="1"/>
  <c r="K279" i="1"/>
  <c r="G279" i="1"/>
  <c r="F279" i="1"/>
  <c r="K278" i="1"/>
  <c r="G278" i="1"/>
  <c r="L278" i="1" s="1"/>
  <c r="F278" i="1"/>
  <c r="K277" i="1"/>
  <c r="G277" i="1"/>
  <c r="L277" i="1" s="1"/>
  <c r="F277" i="1"/>
  <c r="K276" i="1"/>
  <c r="G276" i="1"/>
  <c r="F276" i="1"/>
  <c r="K275" i="1"/>
  <c r="G275" i="1"/>
  <c r="L275" i="1" s="1"/>
  <c r="F275" i="1"/>
  <c r="K274" i="1"/>
  <c r="G274" i="1"/>
  <c r="L274" i="1" s="1"/>
  <c r="F274" i="1"/>
  <c r="K273" i="1"/>
  <c r="G273" i="1"/>
  <c r="F273" i="1"/>
  <c r="K272" i="1"/>
  <c r="G272" i="1"/>
  <c r="L272" i="1" s="1"/>
  <c r="F272" i="1"/>
  <c r="K271" i="1"/>
  <c r="G271" i="1"/>
  <c r="L271" i="1" s="1"/>
  <c r="F271" i="1"/>
  <c r="K270" i="1"/>
  <c r="G270" i="1"/>
  <c r="F270" i="1"/>
  <c r="K269" i="1"/>
  <c r="G269" i="1"/>
  <c r="L269" i="1" s="1"/>
  <c r="F269" i="1"/>
  <c r="K268" i="1"/>
  <c r="G268" i="1"/>
  <c r="L268" i="1" s="1"/>
  <c r="F268" i="1"/>
  <c r="K267" i="1"/>
  <c r="G267" i="1"/>
  <c r="F267" i="1"/>
  <c r="K266" i="1"/>
  <c r="G266" i="1"/>
  <c r="L266" i="1" s="1"/>
  <c r="F266" i="1"/>
  <c r="K265" i="1"/>
  <c r="G265" i="1"/>
  <c r="L265" i="1" s="1"/>
  <c r="F265" i="1"/>
  <c r="K264" i="1"/>
  <c r="G264" i="1"/>
  <c r="F264" i="1"/>
  <c r="K263" i="1"/>
  <c r="G263" i="1"/>
  <c r="L263" i="1" s="1"/>
  <c r="F263" i="1"/>
  <c r="K262" i="1"/>
  <c r="G262" i="1"/>
  <c r="L262" i="1" s="1"/>
  <c r="F262" i="1"/>
  <c r="K261" i="1"/>
  <c r="G261" i="1"/>
  <c r="F261" i="1"/>
  <c r="K260" i="1"/>
  <c r="G260" i="1"/>
  <c r="L260" i="1" s="1"/>
  <c r="F260" i="1"/>
  <c r="K259" i="1"/>
  <c r="G259" i="1"/>
  <c r="L259" i="1" s="1"/>
  <c r="F259" i="1"/>
  <c r="K258" i="1"/>
  <c r="G258" i="1"/>
  <c r="F258" i="1"/>
  <c r="K257" i="1"/>
  <c r="G257" i="1"/>
  <c r="L257" i="1" s="1"/>
  <c r="F257" i="1"/>
  <c r="K256" i="1"/>
  <c r="G256" i="1"/>
  <c r="L256" i="1" s="1"/>
  <c r="F256" i="1"/>
  <c r="K255" i="1"/>
  <c r="G255" i="1"/>
  <c r="F255" i="1"/>
  <c r="K254" i="1"/>
  <c r="G254" i="1"/>
  <c r="L254" i="1" s="1"/>
  <c r="F254" i="1"/>
  <c r="K253" i="1"/>
  <c r="G253" i="1"/>
  <c r="L253" i="1" s="1"/>
  <c r="F253" i="1"/>
  <c r="K252" i="1"/>
  <c r="G252" i="1"/>
  <c r="F252" i="1"/>
  <c r="K251" i="1"/>
  <c r="G251" i="1"/>
  <c r="L251" i="1" s="1"/>
  <c r="F251" i="1"/>
  <c r="K250" i="1"/>
  <c r="G250" i="1"/>
  <c r="L250" i="1" s="1"/>
  <c r="F250" i="1"/>
  <c r="K249" i="1"/>
  <c r="G249" i="1"/>
  <c r="F249" i="1"/>
  <c r="K248" i="1"/>
  <c r="G248" i="1"/>
  <c r="L248" i="1" s="1"/>
  <c r="F248" i="1"/>
  <c r="K247" i="1"/>
  <c r="G247" i="1"/>
  <c r="L247" i="1" s="1"/>
  <c r="F247" i="1"/>
  <c r="K246" i="1"/>
  <c r="G246" i="1"/>
  <c r="F246" i="1"/>
  <c r="K245" i="1"/>
  <c r="G245" i="1"/>
  <c r="L245" i="1" s="1"/>
  <c r="F245" i="1"/>
  <c r="K244" i="1"/>
  <c r="G244" i="1"/>
  <c r="L244" i="1" s="1"/>
  <c r="F244" i="1"/>
  <c r="K243" i="1"/>
  <c r="G243" i="1"/>
  <c r="F243" i="1"/>
  <c r="K242" i="1"/>
  <c r="G242" i="1"/>
  <c r="L242" i="1" s="1"/>
  <c r="F242" i="1"/>
  <c r="K241" i="1"/>
  <c r="G241" i="1"/>
  <c r="L241" i="1" s="1"/>
  <c r="F241" i="1"/>
  <c r="K240" i="1"/>
  <c r="G240" i="1"/>
  <c r="F240" i="1"/>
  <c r="K239" i="1"/>
  <c r="G239" i="1"/>
  <c r="L239" i="1" s="1"/>
  <c r="F239" i="1"/>
  <c r="K238" i="1"/>
  <c r="G238" i="1"/>
  <c r="L238" i="1" s="1"/>
  <c r="F238" i="1"/>
  <c r="K237" i="1"/>
  <c r="G237" i="1"/>
  <c r="F237" i="1"/>
  <c r="K236" i="1"/>
  <c r="G236" i="1"/>
  <c r="L236" i="1" s="1"/>
  <c r="F236" i="1"/>
  <c r="G235" i="1"/>
  <c r="L235" i="1" s="1"/>
  <c r="F235" i="1"/>
  <c r="K234" i="1"/>
  <c r="K233" i="1"/>
  <c r="G233" i="1"/>
  <c r="L233" i="1" s="1"/>
  <c r="F233" i="1"/>
  <c r="K232" i="1"/>
  <c r="G232" i="1"/>
  <c r="F232" i="1"/>
  <c r="K231" i="1"/>
  <c r="G231" i="1"/>
  <c r="L231" i="1" s="1"/>
  <c r="F231" i="1"/>
  <c r="K230" i="1"/>
  <c r="G230" i="1"/>
  <c r="L230" i="1" s="1"/>
  <c r="F230" i="1"/>
  <c r="K229" i="1"/>
  <c r="G229" i="1"/>
  <c r="F229" i="1"/>
  <c r="K228" i="1"/>
  <c r="G228" i="1"/>
  <c r="L228" i="1" s="1"/>
  <c r="F228" i="1"/>
  <c r="K227" i="1"/>
  <c r="G227" i="1"/>
  <c r="L227" i="1" s="1"/>
  <c r="F227" i="1"/>
  <c r="K226" i="1"/>
  <c r="G226" i="1"/>
  <c r="F226" i="1"/>
  <c r="K225" i="1"/>
  <c r="G225" i="1"/>
  <c r="L225" i="1" s="1"/>
  <c r="F225" i="1"/>
  <c r="K224" i="1"/>
  <c r="G224" i="1"/>
  <c r="L224" i="1" s="1"/>
  <c r="F224" i="1"/>
  <c r="K223" i="1"/>
  <c r="G223" i="1"/>
  <c r="F223" i="1"/>
  <c r="K222" i="1"/>
  <c r="G222" i="1"/>
  <c r="L222" i="1" s="1"/>
  <c r="F222" i="1"/>
  <c r="K221" i="1"/>
  <c r="G221" i="1"/>
  <c r="L221" i="1" s="1"/>
  <c r="F221" i="1"/>
  <c r="K220" i="1"/>
  <c r="G220" i="1"/>
  <c r="F220" i="1"/>
  <c r="K219" i="1"/>
  <c r="G219" i="1"/>
  <c r="L219" i="1" s="1"/>
  <c r="F219" i="1"/>
  <c r="K218" i="1"/>
  <c r="G218" i="1"/>
  <c r="L218" i="1" s="1"/>
  <c r="F218" i="1"/>
  <c r="K217" i="1"/>
  <c r="G217" i="1"/>
  <c r="F217" i="1"/>
  <c r="K216" i="1"/>
  <c r="G216" i="1"/>
  <c r="L216" i="1" s="1"/>
  <c r="F216" i="1"/>
  <c r="K215" i="1"/>
  <c r="G215" i="1"/>
  <c r="L215" i="1" s="1"/>
  <c r="F215" i="1"/>
  <c r="K214" i="1"/>
  <c r="G214" i="1"/>
  <c r="F214" i="1"/>
  <c r="K213" i="1"/>
  <c r="G213" i="1"/>
  <c r="L213" i="1" s="1"/>
  <c r="F213" i="1"/>
  <c r="K212" i="1"/>
  <c r="G212" i="1"/>
  <c r="L212" i="1" s="1"/>
  <c r="F212" i="1"/>
  <c r="K211" i="1"/>
  <c r="G211" i="1"/>
  <c r="F211" i="1"/>
  <c r="K210" i="1"/>
  <c r="G210" i="1"/>
  <c r="L210" i="1" s="1"/>
  <c r="F210" i="1"/>
  <c r="K209" i="1"/>
  <c r="K235" i="1" s="1"/>
  <c r="H209" i="1"/>
  <c r="G209" i="1"/>
  <c r="L209" i="1" s="1"/>
  <c r="F209" i="1"/>
  <c r="K208" i="1"/>
  <c r="K207" i="1"/>
  <c r="G207" i="1"/>
  <c r="F207" i="1"/>
  <c r="K206" i="1"/>
  <c r="G206" i="1"/>
  <c r="F206" i="1"/>
  <c r="K205" i="1"/>
  <c r="G205" i="1"/>
  <c r="L205" i="1" s="1"/>
  <c r="F205" i="1"/>
  <c r="K204" i="1"/>
  <c r="G204" i="1"/>
  <c r="F204" i="1"/>
  <c r="K203" i="1"/>
  <c r="G203" i="1"/>
  <c r="F203" i="1"/>
  <c r="K202" i="1"/>
  <c r="G202" i="1"/>
  <c r="L202" i="1" s="1"/>
  <c r="F202" i="1"/>
  <c r="K201" i="1"/>
  <c r="G201" i="1"/>
  <c r="F201" i="1"/>
  <c r="K200" i="1"/>
  <c r="G200" i="1"/>
  <c r="F200" i="1"/>
  <c r="L199" i="1"/>
  <c r="K199" i="1"/>
  <c r="K198" i="1"/>
  <c r="G198" i="1"/>
  <c r="F198" i="1"/>
  <c r="K197" i="1"/>
  <c r="G197" i="1"/>
  <c r="L197" i="1" s="1"/>
  <c r="F197" i="1"/>
  <c r="K196" i="1"/>
  <c r="G196" i="1"/>
  <c r="L196" i="1" s="1"/>
  <c r="F196" i="1"/>
  <c r="K195" i="1"/>
  <c r="G195" i="1"/>
  <c r="F195" i="1"/>
  <c r="K194" i="1"/>
  <c r="G194" i="1"/>
  <c r="L194" i="1" s="1"/>
  <c r="F194" i="1"/>
  <c r="K193" i="1"/>
  <c r="G193" i="1"/>
  <c r="L193" i="1" s="1"/>
  <c r="F193" i="1"/>
  <c r="K192" i="1"/>
  <c r="G192" i="1"/>
  <c r="F192" i="1"/>
  <c r="K191" i="1"/>
  <c r="G191" i="1"/>
  <c r="L191" i="1" s="1"/>
  <c r="F191" i="1"/>
  <c r="K190" i="1"/>
  <c r="G190" i="1"/>
  <c r="L190" i="1" s="1"/>
  <c r="F190" i="1"/>
  <c r="K189" i="1"/>
  <c r="G189" i="1"/>
  <c r="F189" i="1"/>
  <c r="K188" i="1"/>
  <c r="G188" i="1"/>
  <c r="L188" i="1" s="1"/>
  <c r="F188" i="1"/>
  <c r="K187" i="1"/>
  <c r="G187" i="1"/>
  <c r="L187" i="1" s="1"/>
  <c r="F187" i="1"/>
  <c r="K186" i="1"/>
  <c r="G186" i="1"/>
  <c r="F186" i="1"/>
  <c r="K185" i="1"/>
  <c r="G185" i="1"/>
  <c r="L185" i="1" s="1"/>
  <c r="F185" i="1"/>
  <c r="K184" i="1"/>
  <c r="G184" i="1"/>
  <c r="L184" i="1" s="1"/>
  <c r="F184" i="1"/>
  <c r="K183" i="1"/>
  <c r="G183" i="1"/>
  <c r="F183" i="1"/>
  <c r="K182" i="1"/>
  <c r="G182" i="1"/>
  <c r="L182" i="1" s="1"/>
  <c r="F182" i="1"/>
  <c r="K181" i="1"/>
  <c r="G181" i="1"/>
  <c r="L181" i="1" s="1"/>
  <c r="F181" i="1"/>
  <c r="K180" i="1"/>
  <c r="G180" i="1"/>
  <c r="F180" i="1"/>
  <c r="K179" i="1"/>
  <c r="G179" i="1"/>
  <c r="L179" i="1" s="1"/>
  <c r="F179" i="1"/>
  <c r="K178" i="1"/>
  <c r="G178" i="1"/>
  <c r="L178" i="1" s="1"/>
  <c r="F178" i="1"/>
  <c r="K177" i="1"/>
  <c r="G177" i="1"/>
  <c r="F177" i="1"/>
  <c r="K176" i="1"/>
  <c r="G176" i="1"/>
  <c r="L176" i="1" s="1"/>
  <c r="F176" i="1"/>
  <c r="K175" i="1"/>
  <c r="G175" i="1"/>
  <c r="L175" i="1" s="1"/>
  <c r="F175" i="1"/>
  <c r="K174" i="1"/>
  <c r="G174" i="1"/>
  <c r="F174" i="1"/>
  <c r="K173" i="1"/>
  <c r="G173" i="1"/>
  <c r="L173" i="1" s="1"/>
  <c r="F173" i="1"/>
  <c r="K172" i="1"/>
  <c r="G172" i="1"/>
  <c r="L172" i="1" s="1"/>
  <c r="F172" i="1"/>
  <c r="K171" i="1"/>
  <c r="G171" i="1"/>
  <c r="F171" i="1"/>
  <c r="K170" i="1"/>
  <c r="G170" i="1"/>
  <c r="L170" i="1" s="1"/>
  <c r="F170" i="1"/>
  <c r="K169" i="1"/>
  <c r="G169" i="1"/>
  <c r="L169" i="1" s="1"/>
  <c r="F169" i="1"/>
  <c r="L168" i="1"/>
  <c r="K168" i="1"/>
  <c r="H168" i="1"/>
  <c r="K167" i="1"/>
  <c r="H167" i="1"/>
  <c r="G167" i="1"/>
  <c r="L167" i="1" s="1"/>
  <c r="F167" i="1"/>
  <c r="K166" i="1"/>
  <c r="H166" i="1"/>
  <c r="G166" i="1"/>
  <c r="L166" i="1" s="1"/>
  <c r="F166" i="1"/>
  <c r="K165" i="1"/>
  <c r="H165" i="1"/>
  <c r="G165" i="1"/>
  <c r="F165" i="1"/>
  <c r="K164" i="1"/>
  <c r="H164" i="1"/>
  <c r="G164" i="1"/>
  <c r="F164" i="1"/>
  <c r="K163" i="1"/>
  <c r="H163" i="1"/>
  <c r="G163" i="1"/>
  <c r="L163" i="1" s="1"/>
  <c r="F163" i="1"/>
  <c r="K162" i="1"/>
  <c r="H162" i="1"/>
  <c r="G162" i="1"/>
  <c r="L162" i="1" s="1"/>
  <c r="F162" i="1"/>
  <c r="K161" i="1"/>
  <c r="H161" i="1"/>
  <c r="G161" i="1"/>
  <c r="L161" i="1" s="1"/>
  <c r="F161" i="1"/>
  <c r="K160" i="1"/>
  <c r="H160" i="1"/>
  <c r="G160" i="1"/>
  <c r="F160" i="1"/>
  <c r="K159" i="1"/>
  <c r="H159" i="1"/>
  <c r="G159" i="1"/>
  <c r="F159" i="1"/>
  <c r="K158" i="1"/>
  <c r="H158" i="1"/>
  <c r="G158" i="1"/>
  <c r="F158" i="1"/>
  <c r="K157" i="1"/>
  <c r="H157" i="1"/>
  <c r="G157" i="1"/>
  <c r="F157" i="1"/>
  <c r="K156" i="1"/>
  <c r="H156" i="1"/>
  <c r="G156" i="1"/>
  <c r="L156" i="1" s="1"/>
  <c r="F156" i="1"/>
  <c r="K155" i="1"/>
  <c r="H155" i="1"/>
  <c r="G155" i="1"/>
  <c r="L155" i="1" s="1"/>
  <c r="F155" i="1"/>
  <c r="K154" i="1"/>
  <c r="H154" i="1"/>
  <c r="G154" i="1"/>
  <c r="L154" i="1" s="1"/>
  <c r="F154" i="1"/>
  <c r="K153" i="1"/>
  <c r="H153" i="1"/>
  <c r="G153" i="1"/>
  <c r="F153" i="1"/>
  <c r="K152" i="1"/>
  <c r="H152" i="1"/>
  <c r="G152" i="1"/>
  <c r="F152" i="1"/>
  <c r="K151" i="1"/>
  <c r="H151" i="1"/>
  <c r="G151" i="1"/>
  <c r="L151" i="1" s="1"/>
  <c r="F151" i="1"/>
  <c r="K150" i="1"/>
  <c r="H150" i="1"/>
  <c r="G150" i="1"/>
  <c r="L150" i="1" s="1"/>
  <c r="F150" i="1"/>
  <c r="K149" i="1"/>
  <c r="H149" i="1"/>
  <c r="G149" i="1"/>
  <c r="L149" i="1" s="1"/>
  <c r="F149" i="1"/>
  <c r="K148" i="1"/>
  <c r="H148" i="1"/>
  <c r="G148" i="1"/>
  <c r="F148" i="1"/>
  <c r="K147" i="1"/>
  <c r="H147" i="1"/>
  <c r="G147" i="1"/>
  <c r="F147" i="1"/>
  <c r="K146" i="1"/>
  <c r="H146" i="1"/>
  <c r="G146" i="1"/>
  <c r="F146" i="1"/>
  <c r="K145" i="1"/>
  <c r="H145" i="1"/>
  <c r="G145" i="1"/>
  <c r="F145" i="1"/>
  <c r="K144" i="1"/>
  <c r="H144" i="1"/>
  <c r="G144" i="1"/>
  <c r="L144" i="1" s="1"/>
  <c r="F144" i="1"/>
  <c r="K143" i="1"/>
  <c r="H143" i="1"/>
  <c r="G143" i="1"/>
  <c r="L143" i="1" s="1"/>
  <c r="F143" i="1"/>
  <c r="K142" i="1"/>
  <c r="H142" i="1"/>
  <c r="G142" i="1"/>
  <c r="L142" i="1" s="1"/>
  <c r="F142" i="1"/>
  <c r="K141" i="1"/>
  <c r="H141" i="1"/>
  <c r="G141" i="1"/>
  <c r="F141" i="1"/>
  <c r="K140" i="1"/>
  <c r="H140" i="1"/>
  <c r="G140" i="1"/>
  <c r="F140" i="1"/>
  <c r="K139" i="1"/>
  <c r="H139" i="1"/>
  <c r="G139" i="1"/>
  <c r="L139" i="1" s="1"/>
  <c r="F139" i="1"/>
  <c r="K138" i="1"/>
  <c r="H138" i="1"/>
  <c r="G138" i="1"/>
  <c r="L138" i="1" s="1"/>
  <c r="F138" i="1"/>
  <c r="K137" i="1"/>
  <c r="H137" i="1"/>
  <c r="G137" i="1"/>
  <c r="L137" i="1" s="1"/>
  <c r="F137" i="1"/>
  <c r="K136" i="1"/>
  <c r="H136" i="1"/>
  <c r="G136" i="1"/>
  <c r="F136" i="1"/>
  <c r="K135" i="1"/>
  <c r="H135" i="1"/>
  <c r="G135" i="1"/>
  <c r="F135" i="1"/>
  <c r="K134" i="1"/>
  <c r="H134" i="1"/>
  <c r="G134" i="1"/>
  <c r="F134" i="1"/>
  <c r="K133" i="1"/>
  <c r="K132" i="1"/>
  <c r="G132" i="1"/>
  <c r="F132" i="1"/>
  <c r="K131" i="1"/>
  <c r="G131" i="1"/>
  <c r="L131" i="1" s="1"/>
  <c r="F131" i="1"/>
  <c r="K130" i="1"/>
  <c r="G130" i="1"/>
  <c r="F130" i="1"/>
  <c r="K129" i="1"/>
  <c r="G129" i="1"/>
  <c r="F129" i="1"/>
  <c r="K128" i="1"/>
  <c r="G128" i="1"/>
  <c r="L128" i="1" s="1"/>
  <c r="F128" i="1"/>
  <c r="K127" i="1"/>
  <c r="G127" i="1"/>
  <c r="F127" i="1"/>
  <c r="K126" i="1"/>
  <c r="G126" i="1"/>
  <c r="F126" i="1"/>
  <c r="K125" i="1"/>
  <c r="G125" i="1"/>
  <c r="L125" i="1" s="1"/>
  <c r="F125" i="1"/>
  <c r="K124" i="1"/>
  <c r="G124" i="1"/>
  <c r="F124" i="1"/>
  <c r="K123" i="1"/>
  <c r="G123" i="1"/>
  <c r="F123" i="1"/>
  <c r="K122" i="1"/>
  <c r="G122" i="1"/>
  <c r="L122" i="1" s="1"/>
  <c r="F122" i="1"/>
  <c r="K121" i="1"/>
  <c r="G121" i="1"/>
  <c r="F121" i="1"/>
  <c r="K120" i="1"/>
  <c r="G120" i="1"/>
  <c r="F120" i="1"/>
  <c r="K119" i="1"/>
  <c r="G119" i="1"/>
  <c r="L119" i="1" s="1"/>
  <c r="F119" i="1"/>
  <c r="K118" i="1"/>
  <c r="G118" i="1"/>
  <c r="F118" i="1"/>
  <c r="K117" i="1"/>
  <c r="G117" i="1"/>
  <c r="F117" i="1"/>
  <c r="K116" i="1"/>
  <c r="G116" i="1"/>
  <c r="L116" i="1" s="1"/>
  <c r="F116" i="1"/>
  <c r="K115" i="1"/>
  <c r="G115" i="1"/>
  <c r="F115" i="1"/>
  <c r="K114" i="1"/>
  <c r="G114" i="1"/>
  <c r="F114" i="1"/>
  <c r="K113" i="1"/>
  <c r="G113" i="1"/>
  <c r="L113" i="1" s="1"/>
  <c r="F113" i="1"/>
  <c r="K112" i="1"/>
  <c r="G112" i="1"/>
  <c r="F112" i="1"/>
  <c r="K111" i="1"/>
  <c r="G111" i="1"/>
  <c r="F111" i="1"/>
  <c r="K110" i="1"/>
  <c r="G110" i="1"/>
  <c r="L110" i="1" s="1"/>
  <c r="F110" i="1"/>
  <c r="K109" i="1"/>
  <c r="G109" i="1"/>
  <c r="F109" i="1"/>
  <c r="K108" i="1"/>
  <c r="G108" i="1"/>
  <c r="F108" i="1"/>
  <c r="K107" i="1"/>
  <c r="G107" i="1"/>
  <c r="L107" i="1" s="1"/>
  <c r="F107" i="1"/>
  <c r="K106" i="1"/>
  <c r="G106" i="1"/>
  <c r="F106" i="1"/>
  <c r="K105" i="1"/>
  <c r="H105" i="1"/>
  <c r="K104" i="1"/>
  <c r="H104" i="1"/>
  <c r="G104" i="1"/>
  <c r="F104" i="1"/>
  <c r="K103" i="1"/>
  <c r="H103" i="1"/>
  <c r="G103" i="1"/>
  <c r="F103" i="1"/>
  <c r="K102" i="1"/>
  <c r="H102" i="1"/>
  <c r="G102" i="1"/>
  <c r="F102" i="1"/>
  <c r="K101" i="1"/>
  <c r="H101" i="1"/>
  <c r="G101" i="1"/>
  <c r="L101" i="1" s="1"/>
  <c r="F101" i="1"/>
  <c r="K100" i="1"/>
  <c r="H100" i="1"/>
  <c r="G100" i="1"/>
  <c r="L100" i="1" s="1"/>
  <c r="F100" i="1"/>
  <c r="K99" i="1"/>
  <c r="H99" i="1"/>
  <c r="G99" i="1"/>
  <c r="L99" i="1" s="1"/>
  <c r="F99" i="1"/>
  <c r="K98" i="1"/>
  <c r="H98" i="1"/>
  <c r="G98" i="1"/>
  <c r="F98" i="1"/>
  <c r="K97" i="1"/>
  <c r="H97" i="1"/>
  <c r="G97" i="1"/>
  <c r="F97" i="1"/>
  <c r="K96" i="1"/>
  <c r="H96" i="1"/>
  <c r="G96" i="1"/>
  <c r="F96" i="1"/>
  <c r="K95" i="1"/>
  <c r="H95" i="1"/>
  <c r="G95" i="1"/>
  <c r="F95" i="1"/>
  <c r="K94" i="1"/>
  <c r="H94" i="1"/>
  <c r="G94" i="1"/>
  <c r="L94" i="1" s="1"/>
  <c r="F94" i="1"/>
  <c r="K93" i="1"/>
  <c r="H93" i="1"/>
  <c r="G93" i="1"/>
  <c r="L93" i="1" s="1"/>
  <c r="F93" i="1"/>
  <c r="K92" i="1"/>
  <c r="H92" i="1"/>
  <c r="G92" i="1"/>
  <c r="F92" i="1"/>
  <c r="K91" i="1"/>
  <c r="H91" i="1"/>
  <c r="G91" i="1"/>
  <c r="F91" i="1"/>
  <c r="K90" i="1"/>
  <c r="H90" i="1"/>
  <c r="G90" i="1"/>
  <c r="F90" i="1"/>
  <c r="K89" i="1"/>
  <c r="H89" i="1"/>
  <c r="G89" i="1"/>
  <c r="L89" i="1" s="1"/>
  <c r="F89" i="1"/>
  <c r="K88" i="1"/>
  <c r="H88" i="1"/>
  <c r="G88" i="1"/>
  <c r="L88" i="1" s="1"/>
  <c r="F88" i="1"/>
  <c r="K87" i="1"/>
  <c r="H87" i="1"/>
  <c r="G87" i="1"/>
  <c r="L87" i="1" s="1"/>
  <c r="F87" i="1"/>
  <c r="K86" i="1"/>
  <c r="H86" i="1"/>
  <c r="G86" i="1"/>
  <c r="F86" i="1"/>
  <c r="L85" i="1"/>
  <c r="K85" i="1"/>
  <c r="H85" i="1"/>
  <c r="G85" i="1"/>
  <c r="F85" i="1"/>
  <c r="K84" i="1"/>
  <c r="H84" i="1"/>
  <c r="G84" i="1"/>
  <c r="F84" i="1"/>
  <c r="K83" i="1"/>
  <c r="H83" i="1"/>
  <c r="G83" i="1"/>
  <c r="F83" i="1"/>
  <c r="K82" i="1"/>
  <c r="H82" i="1"/>
  <c r="G82" i="1"/>
  <c r="L82" i="1" s="1"/>
  <c r="F82" i="1"/>
  <c r="K81" i="1"/>
  <c r="H81" i="1"/>
  <c r="G81" i="1"/>
  <c r="L81" i="1" s="1"/>
  <c r="F81" i="1"/>
  <c r="K80" i="1"/>
  <c r="H80" i="1"/>
  <c r="G80" i="1"/>
  <c r="F80" i="1"/>
  <c r="K79" i="1"/>
  <c r="H79" i="1"/>
  <c r="G79" i="1"/>
  <c r="F79" i="1"/>
  <c r="K78" i="1"/>
  <c r="H78" i="1"/>
  <c r="G78" i="1"/>
  <c r="F78" i="1"/>
  <c r="K77" i="1"/>
  <c r="H77" i="1"/>
  <c r="K76" i="1"/>
  <c r="H76" i="1"/>
  <c r="G76" i="1"/>
  <c r="F76" i="1"/>
  <c r="K75" i="1"/>
  <c r="H75" i="1"/>
  <c r="G75" i="1"/>
  <c r="F75" i="1"/>
  <c r="K74" i="1"/>
  <c r="H74" i="1"/>
  <c r="G74" i="1"/>
  <c r="L74" i="1" s="1"/>
  <c r="F74" i="1"/>
  <c r="K73" i="1"/>
  <c r="H73" i="1"/>
  <c r="G73" i="1"/>
  <c r="L73" i="1" s="1"/>
  <c r="F73" i="1"/>
  <c r="K72" i="1"/>
  <c r="H72" i="1"/>
  <c r="G72" i="1"/>
  <c r="L72" i="1" s="1"/>
  <c r="F72" i="1"/>
  <c r="K71" i="1"/>
  <c r="H71" i="1"/>
  <c r="G71" i="1"/>
  <c r="F71" i="1"/>
  <c r="L70" i="1"/>
  <c r="K70" i="1"/>
  <c r="H70" i="1"/>
  <c r="G70" i="1"/>
  <c r="F70" i="1"/>
  <c r="K69" i="1"/>
  <c r="H69" i="1"/>
  <c r="G69" i="1"/>
  <c r="F69" i="1"/>
  <c r="K68" i="1"/>
  <c r="H68" i="1"/>
  <c r="G68" i="1"/>
  <c r="F68" i="1"/>
  <c r="K67" i="1"/>
  <c r="H67" i="1"/>
  <c r="G67" i="1"/>
  <c r="L67" i="1" s="1"/>
  <c r="F67" i="1"/>
  <c r="K66" i="1"/>
  <c r="H66" i="1"/>
  <c r="G66" i="1"/>
  <c r="L66" i="1" s="1"/>
  <c r="F66" i="1"/>
  <c r="K65" i="1"/>
  <c r="H65" i="1"/>
  <c r="G65" i="1"/>
  <c r="F65" i="1"/>
  <c r="K64" i="1"/>
  <c r="H64" i="1"/>
  <c r="G64" i="1"/>
  <c r="F64" i="1"/>
  <c r="K63" i="1"/>
  <c r="H63" i="1"/>
  <c r="G63" i="1"/>
  <c r="F63" i="1"/>
  <c r="K62" i="1"/>
  <c r="H62" i="1"/>
  <c r="G62" i="1"/>
  <c r="L62" i="1" s="1"/>
  <c r="F62" i="1"/>
  <c r="K61" i="1"/>
  <c r="H61" i="1"/>
  <c r="G61" i="1"/>
  <c r="L61" i="1" s="1"/>
  <c r="F61" i="1"/>
  <c r="K60" i="1"/>
  <c r="H60" i="1"/>
  <c r="G60" i="1"/>
  <c r="L60" i="1" s="1"/>
  <c r="F60" i="1"/>
  <c r="K59" i="1"/>
  <c r="H59" i="1"/>
  <c r="G59" i="1"/>
  <c r="F59" i="1"/>
  <c r="K58" i="1"/>
  <c r="H58" i="1"/>
  <c r="G58" i="1"/>
  <c r="F58" i="1"/>
  <c r="K57" i="1"/>
  <c r="H57" i="1"/>
  <c r="G57" i="1"/>
  <c r="F57" i="1"/>
  <c r="K56" i="1"/>
  <c r="H56" i="1"/>
  <c r="G56" i="1"/>
  <c r="F56" i="1"/>
  <c r="K55" i="1"/>
  <c r="H55" i="1"/>
  <c r="G55" i="1"/>
  <c r="L55" i="1" s="1"/>
  <c r="F55" i="1"/>
  <c r="K54" i="1"/>
  <c r="H54" i="1"/>
  <c r="G54" i="1"/>
  <c r="L54" i="1" s="1"/>
  <c r="F54" i="1"/>
  <c r="K53" i="1"/>
  <c r="H53" i="1"/>
  <c r="G53" i="1"/>
  <c r="F53" i="1"/>
  <c r="K52" i="1"/>
  <c r="H52" i="1"/>
  <c r="G52" i="1"/>
  <c r="F52" i="1"/>
  <c r="K51" i="1"/>
  <c r="H51" i="1"/>
  <c r="G51" i="1"/>
  <c r="F51" i="1"/>
  <c r="K50" i="1"/>
  <c r="H50" i="1"/>
  <c r="G50" i="1"/>
  <c r="L50" i="1" s="1"/>
  <c r="F50" i="1"/>
  <c r="K49" i="1"/>
  <c r="H49" i="1"/>
  <c r="G49" i="1"/>
  <c r="L267" i="1" s="1"/>
  <c r="F49" i="1"/>
  <c r="K48" i="1"/>
  <c r="H48" i="1"/>
  <c r="G48" i="1"/>
  <c r="L48" i="1" s="1"/>
  <c r="F48" i="1"/>
  <c r="K47" i="1"/>
  <c r="H47" i="1"/>
  <c r="G47" i="1"/>
  <c r="F47" i="1"/>
  <c r="L46" i="1"/>
  <c r="K46" i="1"/>
  <c r="H46" i="1"/>
  <c r="G46" i="1"/>
  <c r="F46" i="1"/>
  <c r="K45" i="1"/>
  <c r="H45" i="1"/>
  <c r="G45" i="1"/>
  <c r="F45" i="1"/>
  <c r="K44" i="1"/>
  <c r="H44" i="1"/>
  <c r="G44" i="1"/>
  <c r="F44" i="1"/>
  <c r="K43" i="1"/>
  <c r="K42" i="1"/>
  <c r="H42" i="1"/>
  <c r="G42" i="1"/>
  <c r="L42" i="1" s="1"/>
  <c r="F42" i="1"/>
  <c r="K41" i="1"/>
  <c r="H41" i="1"/>
  <c r="G41" i="1"/>
  <c r="L41" i="1" s="1"/>
  <c r="F41" i="1"/>
  <c r="K40" i="1"/>
  <c r="H40" i="1"/>
  <c r="G40" i="1"/>
  <c r="L40" i="1" s="1"/>
  <c r="F40" i="1"/>
  <c r="K39" i="1"/>
  <c r="H39" i="1"/>
  <c r="G39" i="1"/>
  <c r="F39" i="1"/>
  <c r="L38" i="1"/>
  <c r="K38" i="1"/>
  <c r="H38" i="1"/>
  <c r="G38" i="1"/>
  <c r="F38" i="1"/>
  <c r="K37" i="1"/>
  <c r="H37" i="1"/>
  <c r="G37" i="1"/>
  <c r="F37" i="1"/>
  <c r="K36" i="1"/>
  <c r="H36" i="1"/>
  <c r="G36" i="1"/>
  <c r="F36" i="1"/>
  <c r="K35" i="1"/>
  <c r="H35" i="1"/>
  <c r="G35" i="1"/>
  <c r="L35" i="1" s="1"/>
  <c r="F35" i="1"/>
  <c r="K34" i="1"/>
  <c r="H34" i="1"/>
  <c r="G34" i="1"/>
  <c r="L34" i="1" s="1"/>
  <c r="F34" i="1"/>
  <c r="K33" i="1"/>
  <c r="H33" i="1"/>
  <c r="G33" i="1"/>
  <c r="F33" i="1"/>
  <c r="K32" i="1"/>
  <c r="H32" i="1"/>
  <c r="G32" i="1"/>
  <c r="F32" i="1"/>
  <c r="K31" i="1"/>
  <c r="H31" i="1"/>
  <c r="G31" i="1"/>
  <c r="F31" i="1"/>
  <c r="K30" i="1"/>
  <c r="H30" i="1"/>
  <c r="G30" i="1"/>
  <c r="L30" i="1" s="1"/>
  <c r="F30" i="1"/>
  <c r="K29" i="1"/>
  <c r="H29" i="1"/>
  <c r="G29" i="1"/>
  <c r="L29" i="1" s="1"/>
  <c r="F29" i="1"/>
  <c r="K28" i="1"/>
  <c r="H28" i="1"/>
  <c r="G28" i="1"/>
  <c r="L28" i="1" s="1"/>
  <c r="F28" i="1"/>
  <c r="K27" i="1"/>
  <c r="H27" i="1"/>
  <c r="G27" i="1"/>
  <c r="F27" i="1"/>
  <c r="L26" i="1"/>
  <c r="K26" i="1"/>
  <c r="H26" i="1"/>
  <c r="G26" i="1"/>
  <c r="F26" i="1"/>
  <c r="K25" i="1"/>
  <c r="H25" i="1"/>
  <c r="G25" i="1"/>
  <c r="F25" i="1"/>
  <c r="K24" i="1"/>
  <c r="H24" i="1"/>
  <c r="G24" i="1"/>
  <c r="L24" i="1" s="1"/>
  <c r="F24" i="1"/>
  <c r="K23" i="1"/>
  <c r="H23" i="1"/>
  <c r="G23" i="1"/>
  <c r="L23" i="1" s="1"/>
  <c r="F23" i="1"/>
  <c r="K22" i="1"/>
  <c r="H22" i="1"/>
  <c r="G22" i="1"/>
  <c r="L22" i="1" s="1"/>
  <c r="F22" i="1"/>
  <c r="K21" i="1"/>
  <c r="H21" i="1"/>
  <c r="G21" i="1"/>
  <c r="F21" i="1"/>
  <c r="K20" i="1"/>
  <c r="H20" i="1"/>
  <c r="G20" i="1"/>
  <c r="F20" i="1"/>
  <c r="K19" i="1"/>
  <c r="H19" i="1"/>
  <c r="G19" i="1"/>
  <c r="F19" i="1"/>
  <c r="K18" i="1"/>
  <c r="H18" i="1"/>
  <c r="G18" i="1"/>
  <c r="L18" i="1" s="1"/>
  <c r="F18" i="1"/>
  <c r="K17" i="1"/>
  <c r="H17" i="1"/>
  <c r="G17" i="1"/>
  <c r="L252" i="1" s="1"/>
  <c r="F17" i="1"/>
  <c r="K16" i="1"/>
  <c r="H16" i="1"/>
  <c r="G16" i="1"/>
  <c r="L16" i="1" s="1"/>
  <c r="F16" i="1"/>
  <c r="K15" i="1"/>
  <c r="H15" i="1"/>
  <c r="G15" i="1"/>
  <c r="F15" i="1"/>
  <c r="L14" i="1"/>
  <c r="K14" i="1"/>
  <c r="H14" i="1"/>
  <c r="G14" i="1"/>
  <c r="F14" i="1"/>
  <c r="K13" i="1"/>
  <c r="H13" i="1"/>
  <c r="G13" i="1"/>
  <c r="F13" i="1"/>
  <c r="K12" i="1"/>
  <c r="H12" i="1"/>
  <c r="L264" i="1" s="1"/>
  <c r="G12" i="1"/>
  <c r="L12" i="1" s="1"/>
  <c r="F12" i="1"/>
  <c r="K11" i="1"/>
  <c r="H11" i="1"/>
  <c r="G11" i="1"/>
  <c r="L11" i="1" s="1"/>
  <c r="F11" i="1"/>
  <c r="K10" i="1"/>
  <c r="H10" i="1"/>
  <c r="G10" i="1"/>
  <c r="L304" i="1" s="1"/>
  <c r="F10" i="1"/>
  <c r="K9" i="1"/>
  <c r="H9" i="1"/>
  <c r="G9" i="1"/>
  <c r="F9" i="1"/>
  <c r="K8" i="1"/>
  <c r="H8" i="1"/>
  <c r="G8" i="1"/>
  <c r="L350" i="1" s="1"/>
  <c r="F8" i="1"/>
  <c r="K7" i="1"/>
  <c r="H7" i="1"/>
  <c r="G7" i="1"/>
  <c r="F7" i="1"/>
  <c r="K6" i="1"/>
  <c r="H6" i="1"/>
  <c r="G6" i="1"/>
  <c r="L6" i="1" s="1"/>
  <c r="F6" i="1"/>
  <c r="K5" i="1"/>
  <c r="H5" i="1"/>
  <c r="G5" i="1"/>
  <c r="L104" i="1" s="1"/>
  <c r="F5" i="1"/>
  <c r="K4" i="1"/>
  <c r="H4" i="1"/>
  <c r="G4" i="1"/>
  <c r="L65" i="1" s="1"/>
  <c r="F4" i="1"/>
  <c r="P9" i="12" l="1"/>
  <c r="V12" i="10"/>
  <c r="X12" i="10"/>
  <c r="S20" i="13"/>
  <c r="S19" i="13"/>
  <c r="U23" i="13"/>
  <c r="S23" i="13"/>
  <c r="U19" i="13"/>
  <c r="R10" i="12"/>
  <c r="P10" i="12"/>
  <c r="AK10" i="12"/>
  <c r="AM10" i="12"/>
  <c r="AM17" i="12"/>
  <c r="AK17" i="12"/>
  <c r="AM8" i="12"/>
  <c r="AK8" i="12"/>
  <c r="AK26" i="12"/>
  <c r="AK28" i="12"/>
  <c r="AM28" i="12"/>
  <c r="P26" i="12"/>
  <c r="P28" i="12"/>
  <c r="R28" i="12"/>
  <c r="P17" i="12"/>
  <c r="P19" i="12"/>
  <c r="R19" i="12"/>
  <c r="P8" i="12"/>
  <c r="R8" i="12"/>
  <c r="V10" i="10"/>
  <c r="V14" i="10"/>
  <c r="X10" i="10"/>
  <c r="X14" i="10"/>
  <c r="S8" i="13"/>
  <c r="S9" i="13"/>
  <c r="U8" i="13"/>
  <c r="U12" i="13"/>
  <c r="S12" i="13"/>
  <c r="S8" i="11"/>
  <c r="S9" i="11"/>
  <c r="U8" i="11"/>
  <c r="S12" i="11"/>
  <c r="L159" i="1"/>
  <c r="L249" i="1"/>
  <c r="L282" i="1"/>
  <c r="L330" i="1"/>
  <c r="L342" i="1"/>
  <c r="L7" i="1"/>
  <c r="L63" i="1"/>
  <c r="L102" i="1"/>
  <c r="L120" i="1"/>
  <c r="L132" i="1"/>
  <c r="L152" i="1"/>
  <c r="L164" i="1"/>
  <c r="L200" i="1"/>
  <c r="L203" i="1"/>
  <c r="L206" i="1"/>
  <c r="L299" i="1"/>
  <c r="L240" i="1"/>
  <c r="L258" i="1"/>
  <c r="L285" i="1"/>
  <c r="L324" i="1"/>
  <c r="L336" i="1"/>
  <c r="L348" i="1"/>
  <c r="L31" i="1"/>
  <c r="L90" i="1"/>
  <c r="L108" i="1"/>
  <c r="L117" i="1"/>
  <c r="L129" i="1"/>
  <c r="L44" i="1"/>
  <c r="L68" i="1"/>
  <c r="L95" i="1"/>
  <c r="L157" i="1"/>
  <c r="L292" i="1"/>
  <c r="L243" i="1"/>
  <c r="L255" i="1"/>
  <c r="L288" i="1"/>
  <c r="L327" i="1"/>
  <c r="L333" i="1"/>
  <c r="L345" i="1"/>
  <c r="L51" i="1"/>
  <c r="L75" i="1"/>
  <c r="L111" i="1"/>
  <c r="L123" i="1"/>
  <c r="L140" i="1"/>
  <c r="L56" i="1"/>
  <c r="L83" i="1"/>
  <c r="L5" i="1"/>
  <c r="L17" i="1"/>
  <c r="L49" i="1"/>
  <c r="L135" i="1"/>
  <c r="L294" i="1"/>
  <c r="L339" i="1"/>
  <c r="L19" i="1"/>
  <c r="L78" i="1"/>
  <c r="L114" i="1"/>
  <c r="L126" i="1"/>
  <c r="L36" i="1"/>
  <c r="L145" i="1"/>
  <c r="L10" i="1"/>
  <c r="L273" i="1"/>
  <c r="L59" i="1"/>
  <c r="L109" i="1"/>
  <c r="L112" i="1"/>
  <c r="L115" i="1"/>
  <c r="L118" i="1"/>
  <c r="L121" i="1"/>
  <c r="L124" i="1"/>
  <c r="L127" i="1"/>
  <c r="L130" i="1"/>
  <c r="L136" i="1"/>
  <c r="L148" i="1"/>
  <c r="L160" i="1"/>
  <c r="L201" i="1"/>
  <c r="L204" i="1"/>
  <c r="L207" i="1"/>
  <c r="L147" i="1"/>
  <c r="L276" i="1"/>
  <c r="L71" i="1"/>
  <c r="L20" i="1"/>
  <c r="L32" i="1"/>
  <c r="L52" i="1"/>
  <c r="L64" i="1"/>
  <c r="L76" i="1"/>
  <c r="L79" i="1"/>
  <c r="L91" i="1"/>
  <c r="L103" i="1"/>
  <c r="L141" i="1"/>
  <c r="L153" i="1"/>
  <c r="L165" i="1"/>
  <c r="L47" i="1"/>
  <c r="L25" i="1"/>
  <c r="L84" i="1"/>
  <c r="L174" i="1"/>
  <c r="L189" i="1"/>
  <c r="L211" i="1"/>
  <c r="L226" i="1"/>
  <c r="L293" i="1"/>
  <c r="L313" i="1"/>
  <c r="L316" i="1"/>
  <c r="L319" i="1"/>
  <c r="L58" i="1"/>
  <c r="L246" i="1"/>
  <c r="L270" i="1"/>
  <c r="L39" i="1"/>
  <c r="L98" i="1"/>
  <c r="L13" i="1"/>
  <c r="L57" i="1"/>
  <c r="L134" i="1"/>
  <c r="L177" i="1"/>
  <c r="L183" i="1"/>
  <c r="L192" i="1"/>
  <c r="L214" i="1"/>
  <c r="L220" i="1"/>
  <c r="L229" i="1"/>
  <c r="L307" i="1"/>
  <c r="L97" i="1"/>
  <c r="L261" i="1"/>
  <c r="L27" i="1"/>
  <c r="L8" i="1"/>
  <c r="L69" i="1"/>
  <c r="L171" i="1"/>
  <c r="L186" i="1"/>
  <c r="L198" i="1"/>
  <c r="L223" i="1"/>
  <c r="L310" i="1"/>
  <c r="L237" i="1"/>
  <c r="L279" i="1"/>
  <c r="L86" i="1"/>
  <c r="L37" i="1"/>
  <c r="L96" i="1"/>
  <c r="L158" i="1"/>
  <c r="L180" i="1"/>
  <c r="L195" i="1"/>
  <c r="L217" i="1"/>
  <c r="L232" i="1"/>
  <c r="L4" i="1"/>
  <c r="L15" i="1"/>
  <c r="L106" i="1"/>
  <c r="L45" i="1"/>
  <c r="L146" i="1"/>
  <c r="L9" i="1"/>
  <c r="L21" i="1"/>
  <c r="L33" i="1"/>
  <c r="L53" i="1"/>
  <c r="L80" i="1"/>
  <c r="L92" i="1"/>
  <c r="E13" i="6"/>
  <c r="C13" i="6"/>
  <c r="O12" i="6"/>
  <c r="N12" i="6"/>
  <c r="L12" i="6"/>
  <c r="K12" i="6"/>
  <c r="I12" i="6"/>
  <c r="H12" i="6"/>
  <c r="E12" i="6"/>
  <c r="R5" i="6" s="1"/>
  <c r="C12" i="6"/>
  <c r="P5" i="6" s="1"/>
  <c r="C11" i="6"/>
  <c r="P10" i="6"/>
  <c r="M12" i="6" s="1"/>
  <c r="L10" i="6"/>
  <c r="K10" i="6"/>
  <c r="S10" i="6" s="1"/>
  <c r="I10" i="6"/>
  <c r="H10" i="6"/>
  <c r="O5" i="6"/>
  <c r="C10" i="6"/>
  <c r="M5" i="6" s="1"/>
  <c r="C9" i="6"/>
  <c r="P8" i="6"/>
  <c r="J12" i="6" s="1"/>
  <c r="M8" i="6"/>
  <c r="J10" i="6" s="1"/>
  <c r="U10" i="6" s="1"/>
  <c r="I8" i="6"/>
  <c r="H8" i="6"/>
  <c r="C8" i="6"/>
  <c r="J5" i="6" s="1"/>
  <c r="S7" i="6"/>
  <c r="E7" i="6"/>
  <c r="C7" i="6"/>
  <c r="U6" i="6"/>
  <c r="S6" i="6"/>
  <c r="P6" i="6"/>
  <c r="G12" i="6" s="1"/>
  <c r="S13" i="6" s="1"/>
  <c r="M6" i="6"/>
  <c r="G10" i="6" s="1"/>
  <c r="S11" i="6" s="1"/>
  <c r="J6" i="6"/>
  <c r="G8" i="6" s="1"/>
  <c r="E6" i="6"/>
  <c r="I5" i="6" s="1"/>
  <c r="C6" i="6"/>
  <c r="G5" i="6" s="1"/>
  <c r="L5" i="6"/>
  <c r="U8" i="6" l="1"/>
  <c r="S8" i="6"/>
  <c r="S9" i="6"/>
  <c r="U12" i="6"/>
  <c r="S12" i="6"/>
</calcChain>
</file>

<file path=xl/sharedStrings.xml><?xml version="1.0" encoding="utf-8"?>
<sst xmlns="http://schemas.openxmlformats.org/spreadsheetml/2006/main" count="2587" uniqueCount="1235">
  <si>
    <t>成績／順位</t>
    <rPh sb="0" eb="2">
      <t>セイセキ</t>
    </rPh>
    <rPh sb="3" eb="5">
      <t>ジュンイ</t>
    </rPh>
    <phoneticPr fontId="2"/>
  </si>
  <si>
    <t>リーグ1・1位</t>
    <rPh sb="6" eb="7">
      <t>イ</t>
    </rPh>
    <phoneticPr fontId="2"/>
  </si>
  <si>
    <t>リーグ2・1位</t>
    <rPh sb="6" eb="7">
      <t>イ</t>
    </rPh>
    <phoneticPr fontId="2"/>
  </si>
  <si>
    <t>結果</t>
    <rPh sb="0" eb="2">
      <t>ケッカ</t>
    </rPh>
    <phoneticPr fontId="2"/>
  </si>
  <si>
    <t>勝者</t>
    <rPh sb="0" eb="2">
      <t>ショウシャ</t>
    </rPh>
    <phoneticPr fontId="2"/>
  </si>
  <si>
    <t>リーグ</t>
    <phoneticPr fontId="2"/>
  </si>
  <si>
    <t>3人リーグ</t>
    <rPh sb="1" eb="2">
      <t>ニン</t>
    </rPh>
    <phoneticPr fontId="2"/>
  </si>
  <si>
    <t>4人リーグ</t>
    <rPh sb="1" eb="2">
      <t>ニン</t>
    </rPh>
    <phoneticPr fontId="2"/>
  </si>
  <si>
    <t>5人リーグ</t>
    <rPh sb="1" eb="2">
      <t>ニン</t>
    </rPh>
    <phoneticPr fontId="2"/>
  </si>
  <si>
    <t>試合形式（1セットマッチ（６－６タイブレーク）ノーアド方式）</t>
    <rPh sb="0" eb="4">
      <t>シアイケイシキ</t>
    </rPh>
    <phoneticPr fontId="2"/>
  </si>
  <si>
    <t>順位</t>
    <rPh sb="0" eb="2">
      <t>ジュンイ</t>
    </rPh>
    <phoneticPr fontId="2"/>
  </si>
  <si>
    <t>・</t>
    <phoneticPr fontId="2"/>
  </si>
  <si>
    <t>男</t>
  </si>
  <si>
    <t>彦根市</t>
  </si>
  <si>
    <t>青木</t>
  </si>
  <si>
    <t>川上</t>
  </si>
  <si>
    <t>女</t>
  </si>
  <si>
    <t>長浜市</t>
  </si>
  <si>
    <t>東近江市</t>
  </si>
  <si>
    <t>あ２０</t>
  </si>
  <si>
    <t>近江八幡市</t>
  </si>
  <si>
    <t>き０２</t>
  </si>
  <si>
    <t>き０４</t>
  </si>
  <si>
    <t>き０５</t>
  </si>
  <si>
    <t>き０６</t>
  </si>
  <si>
    <t>き０７</t>
  </si>
  <si>
    <t>き０８</t>
  </si>
  <si>
    <t>牛尾</t>
  </si>
  <si>
    <t>紳之介</t>
  </si>
  <si>
    <t>き０９</t>
  </si>
  <si>
    <t>太田</t>
  </si>
  <si>
    <t>圭亮</t>
  </si>
  <si>
    <t>き１０</t>
  </si>
  <si>
    <t>き１１</t>
  </si>
  <si>
    <t>き１２</t>
  </si>
  <si>
    <t>き１３</t>
  </si>
  <si>
    <t>き１４</t>
  </si>
  <si>
    <t>き１５</t>
  </si>
  <si>
    <t>き１６</t>
  </si>
  <si>
    <t>き１７</t>
  </si>
  <si>
    <t>守山市</t>
  </si>
  <si>
    <t>き１８</t>
  </si>
  <si>
    <t>き１９</t>
  </si>
  <si>
    <t>曽我</t>
  </si>
  <si>
    <t>卓矢</t>
  </si>
  <si>
    <t>き２１</t>
  </si>
  <si>
    <t>き２３</t>
  </si>
  <si>
    <t>き２４</t>
  </si>
  <si>
    <t>き２５</t>
  </si>
  <si>
    <t>き２６</t>
  </si>
  <si>
    <t>き２７</t>
  </si>
  <si>
    <t>馬場</t>
  </si>
  <si>
    <t>英年</t>
  </si>
  <si>
    <t>き２８</t>
  </si>
  <si>
    <t>廣瀬</t>
  </si>
  <si>
    <t>智也</t>
  </si>
  <si>
    <t>き２９</t>
  </si>
  <si>
    <t>き３０</t>
  </si>
  <si>
    <t>宮道</t>
  </si>
  <si>
    <t>祐介</t>
  </si>
  <si>
    <t>村尾</t>
  </si>
  <si>
    <t>彰了</t>
  </si>
  <si>
    <t>浅田</t>
  </si>
  <si>
    <t>山口</t>
  </si>
  <si>
    <t>Kテニス</t>
  </si>
  <si>
    <t>け０１</t>
  </si>
  <si>
    <t>稲岡</t>
  </si>
  <si>
    <t>和紀</t>
  </si>
  <si>
    <t>け０３</t>
  </si>
  <si>
    <t>上村</t>
  </si>
  <si>
    <t>け０４</t>
  </si>
  <si>
    <t>　武</t>
  </si>
  <si>
    <t>け０５</t>
  </si>
  <si>
    <t>悠作</t>
  </si>
  <si>
    <t>け０６</t>
  </si>
  <si>
    <t>け０７</t>
  </si>
  <si>
    <t>け０８</t>
  </si>
  <si>
    <t>け０９</t>
  </si>
  <si>
    <t>け１０</t>
  </si>
  <si>
    <t>坪田</t>
  </si>
  <si>
    <t>真嘉</t>
  </si>
  <si>
    <t>け１１</t>
  </si>
  <si>
    <t>三重県</t>
  </si>
  <si>
    <t>け１２</t>
  </si>
  <si>
    <t>け１３</t>
  </si>
  <si>
    <t>け１４</t>
  </si>
  <si>
    <t>直彦</t>
  </si>
  <si>
    <t>け１５</t>
  </si>
  <si>
    <t>け１６</t>
  </si>
  <si>
    <t>け１７</t>
  </si>
  <si>
    <t>け１８</t>
  </si>
  <si>
    <t>け１９</t>
  </si>
  <si>
    <t>け２０</t>
  </si>
  <si>
    <t>け２１</t>
  </si>
  <si>
    <t>け２２</t>
  </si>
  <si>
    <t>け２３</t>
  </si>
  <si>
    <t>け２４</t>
  </si>
  <si>
    <t>福永</t>
  </si>
  <si>
    <t>裕美</t>
  </si>
  <si>
    <t>杉山</t>
  </si>
  <si>
    <t>邦夫</t>
  </si>
  <si>
    <t>英二</t>
  </si>
  <si>
    <t>純也</t>
  </si>
  <si>
    <t>隆昭</t>
  </si>
  <si>
    <t>森永</t>
  </si>
  <si>
    <t>洋介</t>
  </si>
  <si>
    <t>辰巳</t>
  </si>
  <si>
    <t>悟朗</t>
  </si>
  <si>
    <t>堀田</t>
  </si>
  <si>
    <t>明子</t>
  </si>
  <si>
    <t>大脇</t>
  </si>
  <si>
    <t>和世</t>
  </si>
  <si>
    <t>村田</t>
  </si>
  <si>
    <t>ぷ０３</t>
  </si>
  <si>
    <t>ぷ０４</t>
  </si>
  <si>
    <t>ぷ０５</t>
  </si>
  <si>
    <t>ぷ０６</t>
  </si>
  <si>
    <t>ぷ０７</t>
  </si>
  <si>
    <t>ぷ０８</t>
  </si>
  <si>
    <t>ぷ０９</t>
  </si>
  <si>
    <t>ぷ１０</t>
  </si>
  <si>
    <t>ぷ１１</t>
  </si>
  <si>
    <t>姫井</t>
  </si>
  <si>
    <t>野村</t>
  </si>
  <si>
    <t>良平</t>
  </si>
  <si>
    <t>うさかめ</t>
  </si>
  <si>
    <t>う０３</t>
  </si>
  <si>
    <t>う０４</t>
  </si>
  <si>
    <t>う０５</t>
  </si>
  <si>
    <t>う０６</t>
  </si>
  <si>
    <t>う０７</t>
  </si>
  <si>
    <t>う０８</t>
  </si>
  <si>
    <t>う０９</t>
  </si>
  <si>
    <t>う１０</t>
  </si>
  <si>
    <t>う１１</t>
  </si>
  <si>
    <t>う１２</t>
  </si>
  <si>
    <t>う１３</t>
  </si>
  <si>
    <t>う１４</t>
  </si>
  <si>
    <t>う１５</t>
  </si>
  <si>
    <t>う１６</t>
  </si>
  <si>
    <t>う１７</t>
  </si>
  <si>
    <t>う１８</t>
  </si>
  <si>
    <t>う１９</t>
  </si>
  <si>
    <t>う２０</t>
  </si>
  <si>
    <t>う２１</t>
  </si>
  <si>
    <t>う２２</t>
  </si>
  <si>
    <t>う２３</t>
  </si>
  <si>
    <t>う２４</t>
  </si>
  <si>
    <t>淳</t>
  </si>
  <si>
    <t>う２５</t>
  </si>
  <si>
    <t>う２６</t>
  </si>
  <si>
    <t>う２７</t>
  </si>
  <si>
    <t>う２８</t>
  </si>
  <si>
    <t>う２９</t>
  </si>
  <si>
    <t>う３０</t>
  </si>
  <si>
    <t>竹下</t>
  </si>
  <si>
    <t>う３１</t>
  </si>
  <si>
    <t>う３２</t>
  </si>
  <si>
    <t>う３３</t>
  </si>
  <si>
    <t>う３４</t>
  </si>
  <si>
    <t>う３５</t>
  </si>
  <si>
    <t>う３６</t>
  </si>
  <si>
    <t>う３７</t>
  </si>
  <si>
    <t>う３８</t>
  </si>
  <si>
    <t>う３９</t>
  </si>
  <si>
    <t>う４０</t>
  </si>
  <si>
    <t>う４１</t>
  </si>
  <si>
    <t>う４２</t>
  </si>
  <si>
    <t>う４３</t>
  </si>
  <si>
    <t>う４４</t>
  </si>
  <si>
    <t>う４５</t>
  </si>
  <si>
    <t>う４６</t>
  </si>
  <si>
    <t>あん０３</t>
  </si>
  <si>
    <t>あん０４</t>
  </si>
  <si>
    <t>あん０５</t>
  </si>
  <si>
    <t>あん０６</t>
  </si>
  <si>
    <t>あん０７</t>
  </si>
  <si>
    <t>あん０８</t>
  </si>
  <si>
    <t>あん０９</t>
  </si>
  <si>
    <t>あん１０</t>
  </si>
  <si>
    <t>あん１１</t>
  </si>
  <si>
    <t>あん１２</t>
  </si>
  <si>
    <t>あん１３</t>
  </si>
  <si>
    <t>あん１４</t>
  </si>
  <si>
    <t>あん１５</t>
  </si>
  <si>
    <t>あん１６</t>
  </si>
  <si>
    <t>あん１７</t>
  </si>
  <si>
    <t>あん１８</t>
  </si>
  <si>
    <t>あん１９</t>
  </si>
  <si>
    <t>あん２０</t>
  </si>
  <si>
    <t>あん２１</t>
  </si>
  <si>
    <t>あん２２</t>
  </si>
  <si>
    <t>あん２３</t>
  </si>
  <si>
    <t>あん２４</t>
  </si>
  <si>
    <t>あん２５</t>
  </si>
  <si>
    <t>き０３</t>
  </si>
  <si>
    <t>あ０１</t>
    <phoneticPr fontId="15"/>
  </si>
  <si>
    <t>西川</t>
    <rPh sb="0" eb="2">
      <t>ニシカワ</t>
    </rPh>
    <phoneticPr fontId="15"/>
  </si>
  <si>
    <t>昌一</t>
    <rPh sb="0" eb="2">
      <t>マサカズ</t>
    </rPh>
    <phoneticPr fontId="15"/>
  </si>
  <si>
    <t>彦根市</t>
    <rPh sb="0" eb="3">
      <t>ヒコネシ</t>
    </rPh>
    <phoneticPr fontId="15"/>
  </si>
  <si>
    <t>青木</t>
    <rPh sb="0" eb="2">
      <t>アオキ</t>
    </rPh>
    <phoneticPr fontId="15"/>
  </si>
  <si>
    <t>重之</t>
    <rPh sb="0" eb="2">
      <t>シゲユキ</t>
    </rPh>
    <phoneticPr fontId="15"/>
  </si>
  <si>
    <t>草津市</t>
    <rPh sb="0" eb="3">
      <t>クサツシ</t>
    </rPh>
    <phoneticPr fontId="15"/>
  </si>
  <si>
    <t>安達</t>
    <rPh sb="0" eb="2">
      <t>アダチ</t>
    </rPh>
    <phoneticPr fontId="15"/>
  </si>
  <si>
    <t>隆一</t>
    <rPh sb="0" eb="2">
      <t>リュウイチ</t>
    </rPh>
    <phoneticPr fontId="15"/>
  </si>
  <si>
    <t>甲賀市</t>
    <rPh sb="0" eb="2">
      <t>コウカ</t>
    </rPh>
    <rPh sb="2" eb="3">
      <t>シ</t>
    </rPh>
    <phoneticPr fontId="15"/>
  </si>
  <si>
    <t>義弘</t>
    <rPh sb="0" eb="2">
      <t>ヨシヒロ</t>
    </rPh>
    <phoneticPr fontId="15"/>
  </si>
  <si>
    <t>守山市</t>
    <rPh sb="0" eb="3">
      <t>モリヤマシ</t>
    </rPh>
    <phoneticPr fontId="15"/>
  </si>
  <si>
    <t>真也</t>
    <rPh sb="0" eb="2">
      <t>シンヤ</t>
    </rPh>
    <phoneticPr fontId="15"/>
  </si>
  <si>
    <t>優子</t>
    <rPh sb="0" eb="2">
      <t>ユウコ</t>
    </rPh>
    <phoneticPr fontId="15"/>
  </si>
  <si>
    <t>女</t>
    <rPh sb="0" eb="1">
      <t>オンナ</t>
    </rPh>
    <phoneticPr fontId="15"/>
  </si>
  <si>
    <t>多賀町</t>
    <rPh sb="0" eb="3">
      <t>タガチョウ</t>
    </rPh>
    <phoneticPr fontId="15"/>
  </si>
  <si>
    <t>長浜市</t>
    <rPh sb="0" eb="3">
      <t>ナガハマシ</t>
    </rPh>
    <phoneticPr fontId="15"/>
  </si>
  <si>
    <t>大津市</t>
    <rPh sb="0" eb="3">
      <t>オオツシ</t>
    </rPh>
    <phoneticPr fontId="15"/>
  </si>
  <si>
    <t>米原市</t>
    <rPh sb="0" eb="3">
      <t>マイバラシ</t>
    </rPh>
    <phoneticPr fontId="15"/>
  </si>
  <si>
    <t>京子</t>
    <rPh sb="0" eb="2">
      <t>キョウコ</t>
    </rPh>
    <phoneticPr fontId="15"/>
  </si>
  <si>
    <t>湖南市</t>
    <rPh sb="0" eb="3">
      <t>コナンシ</t>
    </rPh>
    <phoneticPr fontId="15"/>
  </si>
  <si>
    <t xml:space="preserve">傳樹 </t>
  </si>
  <si>
    <t>男</t>
    <phoneticPr fontId="15"/>
  </si>
  <si>
    <t>成宮</t>
    <rPh sb="0" eb="2">
      <t>ナルミヤ</t>
    </rPh>
    <phoneticPr fontId="15"/>
  </si>
  <si>
    <t>あ２３</t>
  </si>
  <si>
    <t>あ２４</t>
  </si>
  <si>
    <t>あ２５</t>
  </si>
  <si>
    <t>あ２６</t>
  </si>
  <si>
    <t>あ２７</t>
  </si>
  <si>
    <t>中村</t>
    <rPh sb="0" eb="2">
      <t>ナカムラ</t>
    </rPh>
    <phoneticPr fontId="15"/>
  </si>
  <si>
    <t>アンヴァース</t>
    <phoneticPr fontId="15"/>
  </si>
  <si>
    <t>あん０１</t>
    <phoneticPr fontId="15"/>
  </si>
  <si>
    <t>野洲市</t>
    <rPh sb="0" eb="3">
      <t>ヤスシ</t>
    </rPh>
    <phoneticPr fontId="15"/>
  </si>
  <si>
    <t>東近江市</t>
    <rPh sb="0" eb="3">
      <t>ヒガシオウミ</t>
    </rPh>
    <rPh sb="3" eb="4">
      <t>シ</t>
    </rPh>
    <phoneticPr fontId="15"/>
  </si>
  <si>
    <t>男</t>
    <rPh sb="0" eb="1">
      <t>オトコ</t>
    </rPh>
    <phoneticPr fontId="15"/>
  </si>
  <si>
    <t>日野町</t>
    <rPh sb="0" eb="3">
      <t>ヒノチョウ</t>
    </rPh>
    <phoneticPr fontId="15"/>
  </si>
  <si>
    <t>鈴木</t>
    <rPh sb="0" eb="2">
      <t>スズキ</t>
    </rPh>
    <phoneticPr fontId="15"/>
  </si>
  <si>
    <t>京セラTC</t>
    <rPh sb="0" eb="1">
      <t>キョウ</t>
    </rPh>
    <phoneticPr fontId="15"/>
  </si>
  <si>
    <t>き０１</t>
    <phoneticPr fontId="15"/>
  </si>
  <si>
    <t>近江八幡市</t>
    <rPh sb="0" eb="5">
      <t>オウミハチマンシ</t>
    </rPh>
    <phoneticPr fontId="15"/>
  </si>
  <si>
    <t>野洲市</t>
    <rPh sb="0" eb="2">
      <t>ヤス</t>
    </rPh>
    <rPh sb="2" eb="3">
      <t>シ</t>
    </rPh>
    <phoneticPr fontId="15"/>
  </si>
  <si>
    <t>女</t>
    <phoneticPr fontId="15"/>
  </si>
  <si>
    <t>東近江市</t>
    <rPh sb="0" eb="4">
      <t>ヒガシオウミシ</t>
    </rPh>
    <phoneticPr fontId="15"/>
  </si>
  <si>
    <t>き２０</t>
  </si>
  <si>
    <t>き２２</t>
  </si>
  <si>
    <t>福島</t>
    <rPh sb="0" eb="2">
      <t>フクシマ</t>
    </rPh>
    <phoneticPr fontId="15"/>
  </si>
  <si>
    <t>ふ０１</t>
    <phoneticPr fontId="15"/>
  </si>
  <si>
    <t>水本</t>
    <rPh sb="0" eb="2">
      <t>ミズモト</t>
    </rPh>
    <phoneticPr fontId="15"/>
  </si>
  <si>
    <t>フレンズ</t>
    <phoneticPr fontId="15"/>
  </si>
  <si>
    <t>ふ０２</t>
    <phoneticPr fontId="15"/>
  </si>
  <si>
    <t>清水</t>
    <rPh sb="0" eb="2">
      <t>シミズ</t>
    </rPh>
    <phoneticPr fontId="15"/>
  </si>
  <si>
    <t>岡本</t>
    <rPh sb="0" eb="2">
      <t>オカモト</t>
    </rPh>
    <phoneticPr fontId="15"/>
  </si>
  <si>
    <t>康弘</t>
    <rPh sb="0" eb="2">
      <t>ヤスヒロ</t>
    </rPh>
    <phoneticPr fontId="15"/>
  </si>
  <si>
    <t>平塚</t>
    <rPh sb="0" eb="2">
      <t>ヒラツカ</t>
    </rPh>
    <phoneticPr fontId="15"/>
  </si>
  <si>
    <t>池端</t>
    <rPh sb="0" eb="2">
      <t>イケバタ</t>
    </rPh>
    <phoneticPr fontId="15"/>
  </si>
  <si>
    <t>誠治</t>
    <rPh sb="0" eb="2">
      <t>セイジ</t>
    </rPh>
    <phoneticPr fontId="15"/>
  </si>
  <si>
    <t>三代</t>
    <rPh sb="0" eb="2">
      <t>ミシロ</t>
    </rPh>
    <phoneticPr fontId="15"/>
  </si>
  <si>
    <t>古市</t>
    <rPh sb="0" eb="2">
      <t>フルイチ</t>
    </rPh>
    <phoneticPr fontId="15"/>
  </si>
  <si>
    <t>筒井</t>
    <rPh sb="0" eb="2">
      <t>ツツイ</t>
    </rPh>
    <phoneticPr fontId="15"/>
  </si>
  <si>
    <t>珠世</t>
    <rPh sb="0" eb="2">
      <t>タマヨ</t>
    </rPh>
    <phoneticPr fontId="15"/>
  </si>
  <si>
    <t>梨絵</t>
    <rPh sb="0" eb="2">
      <t>リエ</t>
    </rPh>
    <phoneticPr fontId="15"/>
  </si>
  <si>
    <t>初美</t>
    <rPh sb="0" eb="2">
      <t>ハツミ</t>
    </rPh>
    <phoneticPr fontId="15"/>
  </si>
  <si>
    <t>吉岡</t>
    <rPh sb="0" eb="2">
      <t>ヨシオカ</t>
    </rPh>
    <phoneticPr fontId="15"/>
  </si>
  <si>
    <t>愛荘町</t>
    <rPh sb="0" eb="2">
      <t>アイショウ</t>
    </rPh>
    <rPh sb="2" eb="3">
      <t>チョウ</t>
    </rPh>
    <phoneticPr fontId="15"/>
  </si>
  <si>
    <t>出縄</t>
    <rPh sb="0" eb="1">
      <t>デ</t>
    </rPh>
    <rPh sb="1" eb="2">
      <t>ナワ</t>
    </rPh>
    <phoneticPr fontId="15"/>
  </si>
  <si>
    <t>久子</t>
    <rPh sb="0" eb="2">
      <t>ヒサコ</t>
    </rPh>
    <phoneticPr fontId="15"/>
  </si>
  <si>
    <t>甲賀市</t>
    <rPh sb="0" eb="2">
      <t>コウガ</t>
    </rPh>
    <rPh sb="2" eb="3">
      <t>シ</t>
    </rPh>
    <phoneticPr fontId="15"/>
  </si>
  <si>
    <t>グリフィンズ</t>
    <phoneticPr fontId="15"/>
  </si>
  <si>
    <t>東近江グリフィンズ</t>
    <rPh sb="0" eb="3">
      <t>ヒガシオウミ</t>
    </rPh>
    <phoneticPr fontId="15"/>
  </si>
  <si>
    <t>ぐ０１</t>
    <phoneticPr fontId="15"/>
  </si>
  <si>
    <t>鍵谷</t>
    <rPh sb="0" eb="2">
      <t>カギタニ</t>
    </rPh>
    <phoneticPr fontId="15"/>
  </si>
  <si>
    <t>浩太</t>
    <rPh sb="0" eb="2">
      <t>コウタ</t>
    </rPh>
    <phoneticPr fontId="15"/>
  </si>
  <si>
    <t>ぐ０２</t>
    <phoneticPr fontId="15"/>
  </si>
  <si>
    <t>恵亮</t>
    <rPh sb="0" eb="2">
      <t>ケイスケ</t>
    </rPh>
    <phoneticPr fontId="15"/>
  </si>
  <si>
    <t>中西</t>
    <rPh sb="0" eb="2">
      <t>ナカニシ</t>
    </rPh>
    <phoneticPr fontId="15"/>
  </si>
  <si>
    <t>泰輝</t>
    <rPh sb="0" eb="2">
      <t>タイキ</t>
    </rPh>
    <phoneticPr fontId="15"/>
  </si>
  <si>
    <t>栗東市</t>
    <rPh sb="0" eb="3">
      <t>リットウシ</t>
    </rPh>
    <phoneticPr fontId="15"/>
  </si>
  <si>
    <t>井ノ口</t>
    <rPh sb="0" eb="1">
      <t>イ</t>
    </rPh>
    <rPh sb="2" eb="3">
      <t>グチ</t>
    </rPh>
    <phoneticPr fontId="15"/>
  </si>
  <si>
    <t>幹也</t>
    <rPh sb="0" eb="2">
      <t>ミキヤ</t>
    </rPh>
    <phoneticPr fontId="15"/>
  </si>
  <si>
    <t>漆原</t>
    <rPh sb="0" eb="2">
      <t>ウルシハラ</t>
    </rPh>
    <phoneticPr fontId="15"/>
  </si>
  <si>
    <t>大介</t>
    <rPh sb="0" eb="2">
      <t>ダイスケ</t>
    </rPh>
    <phoneticPr fontId="15"/>
  </si>
  <si>
    <t>土田</t>
    <rPh sb="0" eb="2">
      <t>ツチダ</t>
    </rPh>
    <phoneticPr fontId="15"/>
  </si>
  <si>
    <t>哲也</t>
    <rPh sb="0" eb="2">
      <t>テツヤ</t>
    </rPh>
    <phoneticPr fontId="15"/>
  </si>
  <si>
    <t>金谷</t>
    <rPh sb="0" eb="2">
      <t>カナタニ</t>
    </rPh>
    <phoneticPr fontId="15"/>
  </si>
  <si>
    <t>太郎</t>
    <rPh sb="0" eb="2">
      <t>タロウ</t>
    </rPh>
    <phoneticPr fontId="15"/>
  </si>
  <si>
    <t>吉野</t>
    <rPh sb="0" eb="2">
      <t>ヨシノ</t>
    </rPh>
    <phoneticPr fontId="15"/>
  </si>
  <si>
    <t>淳也</t>
    <rPh sb="0" eb="2">
      <t>ジュンヤ</t>
    </rPh>
    <phoneticPr fontId="15"/>
  </si>
  <si>
    <t>南</t>
    <rPh sb="0" eb="1">
      <t>ミナミ</t>
    </rPh>
    <phoneticPr fontId="15"/>
  </si>
  <si>
    <t>山本</t>
    <rPh sb="0" eb="2">
      <t>ヤマモト</t>
    </rPh>
    <phoneticPr fontId="15"/>
  </si>
  <si>
    <t>将義</t>
    <rPh sb="0" eb="2">
      <t>マサヨシ</t>
    </rPh>
    <phoneticPr fontId="15"/>
  </si>
  <si>
    <t>森</t>
    <rPh sb="0" eb="1">
      <t>モリ</t>
    </rPh>
    <phoneticPr fontId="15"/>
  </si>
  <si>
    <t>藤井</t>
    <rPh sb="0" eb="2">
      <t>フジイ</t>
    </rPh>
    <phoneticPr fontId="15"/>
  </si>
  <si>
    <t>正和</t>
    <rPh sb="0" eb="2">
      <t>マサカズ</t>
    </rPh>
    <phoneticPr fontId="15"/>
  </si>
  <si>
    <t>京都府</t>
    <rPh sb="0" eb="3">
      <t>キョウトフ</t>
    </rPh>
    <phoneticPr fontId="15"/>
  </si>
  <si>
    <t>愛知県</t>
    <rPh sb="0" eb="3">
      <t>アイチケン</t>
    </rPh>
    <phoneticPr fontId="15"/>
  </si>
  <si>
    <t>澁谷</t>
    <rPh sb="0" eb="1">
      <t>シブ</t>
    </rPh>
    <rPh sb="1" eb="2">
      <t>タニ</t>
    </rPh>
    <phoneticPr fontId="15"/>
  </si>
  <si>
    <t>晃大</t>
    <rPh sb="0" eb="2">
      <t>コウダイ</t>
    </rPh>
    <phoneticPr fontId="15"/>
  </si>
  <si>
    <t>浜田</t>
    <rPh sb="0" eb="2">
      <t>ハマダ</t>
    </rPh>
    <phoneticPr fontId="15"/>
  </si>
  <si>
    <t>豊</t>
    <rPh sb="0" eb="1">
      <t>ユタカ</t>
    </rPh>
    <phoneticPr fontId="15"/>
  </si>
  <si>
    <t>平野</t>
    <rPh sb="0" eb="2">
      <t>ヒラノ</t>
    </rPh>
    <phoneticPr fontId="15"/>
  </si>
  <si>
    <t>優也</t>
    <rPh sb="0" eb="2">
      <t>ユウヤ</t>
    </rPh>
    <phoneticPr fontId="15"/>
  </si>
  <si>
    <t>三重県</t>
    <rPh sb="0" eb="3">
      <t>ミエケン</t>
    </rPh>
    <phoneticPr fontId="15"/>
  </si>
  <si>
    <t>山口</t>
    <rPh sb="0" eb="2">
      <t>ヤマグチ</t>
    </rPh>
    <phoneticPr fontId="15"/>
  </si>
  <si>
    <t>友里</t>
    <rPh sb="0" eb="2">
      <t>ユリ</t>
    </rPh>
    <phoneticPr fontId="15"/>
  </si>
  <si>
    <t>吉村</t>
    <rPh sb="0" eb="2">
      <t>ヨシムラ</t>
    </rPh>
    <phoneticPr fontId="15"/>
  </si>
  <si>
    <t>千恵</t>
    <rPh sb="0" eb="2">
      <t>チエ</t>
    </rPh>
    <phoneticPr fontId="15"/>
  </si>
  <si>
    <t>福永</t>
    <phoneticPr fontId="15"/>
  </si>
  <si>
    <t>一典</t>
    <rPh sb="0" eb="2">
      <t>カズノリ</t>
    </rPh>
    <phoneticPr fontId="15"/>
  </si>
  <si>
    <t>小澤</t>
    <rPh sb="0" eb="2">
      <t>コザワ</t>
    </rPh>
    <phoneticPr fontId="15"/>
  </si>
  <si>
    <t>藤信</t>
    <rPh sb="0" eb="2">
      <t>フジノブ</t>
    </rPh>
    <phoneticPr fontId="15"/>
  </si>
  <si>
    <t>朝日</t>
    <rPh sb="0" eb="2">
      <t>アサヒ</t>
    </rPh>
    <phoneticPr fontId="15"/>
  </si>
  <si>
    <t>尚紀</t>
    <rPh sb="0" eb="1">
      <t>ナオ</t>
    </rPh>
    <rPh sb="1" eb="2">
      <t>キ</t>
    </rPh>
    <phoneticPr fontId="15"/>
  </si>
  <si>
    <t>智美</t>
    <rPh sb="0" eb="2">
      <t>トモミ</t>
    </rPh>
    <phoneticPr fontId="15"/>
  </si>
  <si>
    <t>本多</t>
    <rPh sb="0" eb="2">
      <t>ホンダ</t>
    </rPh>
    <phoneticPr fontId="15"/>
  </si>
  <si>
    <t>勇輝</t>
    <rPh sb="0" eb="2">
      <t>ユウキ</t>
    </rPh>
    <phoneticPr fontId="15"/>
  </si>
  <si>
    <t>堤</t>
    <rPh sb="0" eb="1">
      <t>ツツミ</t>
    </rPh>
    <phoneticPr fontId="15"/>
  </si>
  <si>
    <t>泰彦</t>
    <rPh sb="0" eb="2">
      <t>ヤスヒコ</t>
    </rPh>
    <phoneticPr fontId="15"/>
  </si>
  <si>
    <t>新谷</t>
    <rPh sb="0" eb="2">
      <t>シンヤ</t>
    </rPh>
    <phoneticPr fontId="15"/>
  </si>
  <si>
    <t>良</t>
    <rPh sb="0" eb="1">
      <t>リョウ</t>
    </rPh>
    <phoneticPr fontId="15"/>
  </si>
  <si>
    <t>近江八幡市</t>
    <phoneticPr fontId="15"/>
  </si>
  <si>
    <t>雄介</t>
    <rPh sb="0" eb="2">
      <t>ユウスケ</t>
    </rPh>
    <phoneticPr fontId="15"/>
  </si>
  <si>
    <t>中嶋</t>
    <rPh sb="0" eb="2">
      <t>ナカジマ</t>
    </rPh>
    <phoneticPr fontId="15"/>
  </si>
  <si>
    <t>うさぎとかめの集い</t>
    <rPh sb="7" eb="8">
      <t>ツド</t>
    </rPh>
    <phoneticPr fontId="15"/>
  </si>
  <si>
    <t>牛道</t>
    <rPh sb="0" eb="1">
      <t>ウシ</t>
    </rPh>
    <rPh sb="1" eb="2">
      <t>ミチ</t>
    </rPh>
    <phoneticPr fontId="15"/>
  </si>
  <si>
    <t>小倉</t>
    <rPh sb="0" eb="2">
      <t>オグラ</t>
    </rPh>
    <phoneticPr fontId="15"/>
  </si>
  <si>
    <t>俊郎</t>
    <rPh sb="0" eb="1">
      <t>トシ</t>
    </rPh>
    <rPh sb="1" eb="2">
      <t>ロウ</t>
    </rPh>
    <phoneticPr fontId="15"/>
  </si>
  <si>
    <t>片岡</t>
    <rPh sb="0" eb="2">
      <t>カタオカ</t>
    </rPh>
    <phoneticPr fontId="15"/>
  </si>
  <si>
    <t>一寿</t>
    <rPh sb="0" eb="2">
      <t>カズトシ</t>
    </rPh>
    <phoneticPr fontId="15"/>
  </si>
  <si>
    <t>甲賀市</t>
    <rPh sb="0" eb="3">
      <t>コウカシ</t>
    </rPh>
    <phoneticPr fontId="15"/>
  </si>
  <si>
    <t>竹田</t>
    <rPh sb="0" eb="2">
      <t>タケダ</t>
    </rPh>
    <phoneticPr fontId="15"/>
  </si>
  <si>
    <t>圭佑</t>
    <rPh sb="0" eb="2">
      <t>ケイスケ</t>
    </rPh>
    <phoneticPr fontId="15"/>
  </si>
  <si>
    <t>土肥</t>
    <rPh sb="0" eb="2">
      <t>ドイ</t>
    </rPh>
    <phoneticPr fontId="15"/>
  </si>
  <si>
    <t>将博</t>
    <rPh sb="0" eb="2">
      <t>マサヒロ</t>
    </rPh>
    <phoneticPr fontId="15"/>
  </si>
  <si>
    <t>山田</t>
    <rPh sb="0" eb="2">
      <t>ヤマダ</t>
    </rPh>
    <phoneticPr fontId="15"/>
  </si>
  <si>
    <t>昌紀</t>
    <rPh sb="0" eb="2">
      <t>マサノリ</t>
    </rPh>
    <phoneticPr fontId="15"/>
  </si>
  <si>
    <t>浩之</t>
    <rPh sb="0" eb="2">
      <t>ヒロユキ</t>
    </rPh>
    <phoneticPr fontId="15"/>
  </si>
  <si>
    <t>脇野</t>
    <rPh sb="0" eb="2">
      <t>ワキノ</t>
    </rPh>
    <phoneticPr fontId="15"/>
  </si>
  <si>
    <t>佳邦</t>
    <rPh sb="0" eb="1">
      <t>ヨシ</t>
    </rPh>
    <rPh sb="1" eb="2">
      <t>クニ</t>
    </rPh>
    <phoneticPr fontId="15"/>
  </si>
  <si>
    <t>植垣</t>
    <rPh sb="0" eb="2">
      <t>ウエガキ</t>
    </rPh>
    <phoneticPr fontId="15"/>
  </si>
  <si>
    <t>貴美子</t>
    <rPh sb="0" eb="3">
      <t>キミコ</t>
    </rPh>
    <phoneticPr fontId="15"/>
  </si>
  <si>
    <t>梅田</t>
    <rPh sb="0" eb="2">
      <t>ウメダ</t>
    </rPh>
    <phoneticPr fontId="15"/>
  </si>
  <si>
    <t>陽子</t>
    <rPh sb="0" eb="2">
      <t>ヨウコ</t>
    </rPh>
    <phoneticPr fontId="15"/>
  </si>
  <si>
    <t>辻</t>
    <rPh sb="0" eb="1">
      <t>ツジ</t>
    </rPh>
    <phoneticPr fontId="15"/>
  </si>
  <si>
    <t>苗村</t>
    <rPh sb="0" eb="2">
      <t>ナエムラ</t>
    </rPh>
    <phoneticPr fontId="15"/>
  </si>
  <si>
    <t>伊吹</t>
    <rPh sb="0" eb="2">
      <t>イブキ</t>
    </rPh>
    <phoneticPr fontId="15"/>
  </si>
  <si>
    <t>こ０１</t>
    <phoneticPr fontId="15"/>
  </si>
  <si>
    <t>國本</t>
    <rPh sb="0" eb="2">
      <t>クニモト</t>
    </rPh>
    <phoneticPr fontId="15"/>
  </si>
  <si>
    <t>個人登録</t>
    <rPh sb="0" eb="2">
      <t>コジン</t>
    </rPh>
    <rPh sb="2" eb="4">
      <t>トウロク</t>
    </rPh>
    <phoneticPr fontId="15"/>
  </si>
  <si>
    <t>個人登録</t>
    <rPh sb="0" eb="4">
      <t>コジントウロク</t>
    </rPh>
    <phoneticPr fontId="15"/>
  </si>
  <si>
    <t>愛荘町</t>
    <rPh sb="0" eb="3">
      <t>アイショウチョウ</t>
    </rPh>
    <phoneticPr fontId="15"/>
  </si>
  <si>
    <t>　↑　印刷範囲</t>
    <rPh sb="3" eb="5">
      <t>インサツ</t>
    </rPh>
    <rPh sb="5" eb="7">
      <t>ハンイ</t>
    </rPh>
    <phoneticPr fontId="2"/>
  </si>
  <si>
    <t>③</t>
    <phoneticPr fontId="2"/>
  </si>
  <si>
    <t>ひばり公園</t>
    <rPh sb="3" eb="5">
      <t>コウエン</t>
    </rPh>
    <phoneticPr fontId="2"/>
  </si>
  <si>
    <t>外A</t>
    <rPh sb="0" eb="1">
      <t>ソト</t>
    </rPh>
    <phoneticPr fontId="2"/>
  </si>
  <si>
    <t>外B</t>
    <rPh sb="0" eb="1">
      <t>ソト</t>
    </rPh>
    <phoneticPr fontId="2"/>
  </si>
  <si>
    <t>外C</t>
    <rPh sb="0" eb="1">
      <t>ソト</t>
    </rPh>
    <phoneticPr fontId="2"/>
  </si>
  <si>
    <t>外D</t>
    <rPh sb="0" eb="1">
      <t>ソト</t>
    </rPh>
    <phoneticPr fontId="2"/>
  </si>
  <si>
    <t>ドームA</t>
    <phoneticPr fontId="2"/>
  </si>
  <si>
    <t>ドームB</t>
    <phoneticPr fontId="2"/>
  </si>
  <si>
    <t>すこやかの杜</t>
    <rPh sb="5" eb="6">
      <t>モリ</t>
    </rPh>
    <phoneticPr fontId="2"/>
  </si>
  <si>
    <t>駐車場側</t>
    <rPh sb="0" eb="4">
      <t>チュウシャジョウガワ</t>
    </rPh>
    <phoneticPr fontId="2"/>
  </si>
  <si>
    <t>奥側</t>
    <rPh sb="0" eb="2">
      <t>オクガワ</t>
    </rPh>
    <phoneticPr fontId="2"/>
  </si>
  <si>
    <t>オーダーオブプレイ</t>
    <phoneticPr fontId="2"/>
  </si>
  <si>
    <t>３８人</t>
    <rPh sb="2" eb="3">
      <t>ニン</t>
    </rPh>
    <phoneticPr fontId="15"/>
  </si>
  <si>
    <t>アビックBB</t>
    <phoneticPr fontId="15"/>
  </si>
  <si>
    <t>あ０２</t>
  </si>
  <si>
    <t>あ０３</t>
  </si>
  <si>
    <t>あ０４</t>
  </si>
  <si>
    <t>上原</t>
  </si>
  <si>
    <t>義弘</t>
  </si>
  <si>
    <t>あ０５</t>
  </si>
  <si>
    <t>寺村</t>
  </si>
  <si>
    <t>浩一</t>
  </si>
  <si>
    <t>あ０６</t>
  </si>
  <si>
    <t>平居</t>
  </si>
  <si>
    <t>崇</t>
  </si>
  <si>
    <t>あ０７</t>
  </si>
  <si>
    <t>大林</t>
  </si>
  <si>
    <t>弘典</t>
  </si>
  <si>
    <t>あ０８</t>
  </si>
  <si>
    <t>福嶋</t>
  </si>
  <si>
    <t>亮</t>
  </si>
  <si>
    <t>岐阜県</t>
    <rPh sb="0" eb="3">
      <t>ギフケン</t>
    </rPh>
    <phoneticPr fontId="15"/>
  </si>
  <si>
    <t>あ０９</t>
  </si>
  <si>
    <t>落合</t>
  </si>
  <si>
    <t>良弘</t>
  </si>
  <si>
    <t>あ１０</t>
  </si>
  <si>
    <t>松井</t>
  </si>
  <si>
    <t>あ１１</t>
  </si>
  <si>
    <t>長谷川</t>
  </si>
  <si>
    <t>優</t>
  </si>
  <si>
    <t>あ１２</t>
  </si>
  <si>
    <t>草野</t>
  </si>
  <si>
    <t>活地</t>
  </si>
  <si>
    <t>あ１３</t>
  </si>
  <si>
    <t>吉川</t>
  </si>
  <si>
    <t>孝次</t>
  </si>
  <si>
    <t>あ１４</t>
  </si>
  <si>
    <t>姫田</t>
  </si>
  <si>
    <t>和憲</t>
  </si>
  <si>
    <t>あ１５</t>
  </si>
  <si>
    <t>法戸</t>
  </si>
  <si>
    <t>義也</t>
  </si>
  <si>
    <t>あ１６</t>
  </si>
  <si>
    <t>冨岡</t>
  </si>
  <si>
    <t>浩史</t>
  </si>
  <si>
    <t>あ１７</t>
  </si>
  <si>
    <t>西堀</t>
  </si>
  <si>
    <t>公人</t>
  </si>
  <si>
    <t>あ１８</t>
  </si>
  <si>
    <t>清野</t>
  </si>
  <si>
    <t>宏樹</t>
  </si>
  <si>
    <t>あ１９</t>
  </si>
  <si>
    <t>宇野</t>
  </si>
  <si>
    <t>泰三</t>
  </si>
  <si>
    <t>坪井</t>
  </si>
  <si>
    <t>徳寿</t>
  </si>
  <si>
    <t>あ２１</t>
  </si>
  <si>
    <t>辻村</t>
  </si>
  <si>
    <t>惣一</t>
  </si>
  <si>
    <t>ｓｅ</t>
  </si>
  <si>
    <t>あ２２</t>
  </si>
  <si>
    <t>槇田</t>
    <rPh sb="0" eb="2">
      <t>マキタ</t>
    </rPh>
    <phoneticPr fontId="15"/>
  </si>
  <si>
    <t>学</t>
    <rPh sb="0" eb="1">
      <t>マナブ</t>
    </rPh>
    <phoneticPr fontId="15"/>
  </si>
  <si>
    <t>武久</t>
    <rPh sb="0" eb="2">
      <t>タケヒサ</t>
    </rPh>
    <phoneticPr fontId="15"/>
  </si>
  <si>
    <t>西山</t>
  </si>
  <si>
    <t>抄千代</t>
  </si>
  <si>
    <t>齋田</t>
  </si>
  <si>
    <t>優子</t>
  </si>
  <si>
    <t>中村</t>
  </si>
  <si>
    <t>紗映子</t>
  </si>
  <si>
    <t>あ２８</t>
  </si>
  <si>
    <t>松本</t>
  </si>
  <si>
    <t>光美</t>
  </si>
  <si>
    <t>あ２９</t>
  </si>
  <si>
    <t>堅田</t>
  </si>
  <si>
    <t>瑞木</t>
  </si>
  <si>
    <t>あ３０</t>
  </si>
  <si>
    <t>あ３１</t>
  </si>
  <si>
    <t>佐野</t>
  </si>
  <si>
    <t>直美</t>
  </si>
  <si>
    <t>あ３２</t>
  </si>
  <si>
    <t>千代</t>
  </si>
  <si>
    <t>美由紀</t>
  </si>
  <si>
    <t>あ３３</t>
  </si>
  <si>
    <t>小西</t>
  </si>
  <si>
    <t>由美子</t>
  </si>
  <si>
    <t>あ３４</t>
  </si>
  <si>
    <t>徳田</t>
  </si>
  <si>
    <t>裕子</t>
  </si>
  <si>
    <t>あ３５</t>
  </si>
  <si>
    <t>叶丸</t>
  </si>
  <si>
    <t>利恵子</t>
  </si>
  <si>
    <t>あ３６</t>
  </si>
  <si>
    <t>脇田</t>
  </si>
  <si>
    <t>里加</t>
  </si>
  <si>
    <t>あ３７</t>
  </si>
  <si>
    <t>中澤</t>
  </si>
  <si>
    <t>由香</t>
  </si>
  <si>
    <t>あ３８</t>
  </si>
  <si>
    <t>山中</t>
  </si>
  <si>
    <t>博子</t>
  </si>
  <si>
    <t>３２人</t>
    <rPh sb="2" eb="3">
      <t>ニン</t>
    </rPh>
    <phoneticPr fontId="15"/>
  </si>
  <si>
    <t>あぷ０１</t>
  </si>
  <si>
    <t>アプストTC</t>
    <phoneticPr fontId="15"/>
  </si>
  <si>
    <t>多賀町</t>
    <rPh sb="0" eb="2">
      <t>タガ</t>
    </rPh>
    <rPh sb="2" eb="3">
      <t>チョウ</t>
    </rPh>
    <phoneticPr fontId="15"/>
  </si>
  <si>
    <t>あぷ０２</t>
  </si>
  <si>
    <t>あぷ０３</t>
  </si>
  <si>
    <t>あぷ０４</t>
  </si>
  <si>
    <t>あぷ０５</t>
  </si>
  <si>
    <t>あぷ０６</t>
  </si>
  <si>
    <t>美弥子</t>
    <rPh sb="0" eb="3">
      <t>ミヤコ</t>
    </rPh>
    <phoneticPr fontId="10"/>
  </si>
  <si>
    <t>あぷ０７</t>
  </si>
  <si>
    <t>山内</t>
    <rPh sb="0" eb="2">
      <t>ヤマウチ</t>
    </rPh>
    <phoneticPr fontId="10"/>
  </si>
  <si>
    <t>雄平</t>
    <rPh sb="0" eb="2">
      <t>ユウヘイ</t>
    </rPh>
    <phoneticPr fontId="10"/>
  </si>
  <si>
    <t>東近江市</t>
    <rPh sb="0" eb="1">
      <t>ヒガシ</t>
    </rPh>
    <rPh sb="1" eb="3">
      <t>オウミ</t>
    </rPh>
    <rPh sb="3" eb="4">
      <t>シ</t>
    </rPh>
    <phoneticPr fontId="10"/>
  </si>
  <si>
    <t>あぷ０８</t>
  </si>
  <si>
    <t>木村</t>
    <rPh sb="0" eb="2">
      <t>キムラ</t>
    </rPh>
    <phoneticPr fontId="10"/>
  </si>
  <si>
    <t>美香</t>
    <rPh sb="0" eb="2">
      <t>ミカ</t>
    </rPh>
    <phoneticPr fontId="10"/>
  </si>
  <si>
    <t>米原市</t>
    <rPh sb="0" eb="3">
      <t>マイバラシ</t>
    </rPh>
    <phoneticPr fontId="10"/>
  </si>
  <si>
    <t>あぷ０９</t>
  </si>
  <si>
    <t>日高</t>
    <rPh sb="0" eb="2">
      <t>ヒダカ</t>
    </rPh>
    <phoneticPr fontId="10"/>
  </si>
  <si>
    <t>眞規子</t>
  </si>
  <si>
    <t>長浜市</t>
    <rPh sb="0" eb="3">
      <t>ナガハマシ</t>
    </rPh>
    <phoneticPr fontId="10"/>
  </si>
  <si>
    <t>あぷ１０</t>
  </si>
  <si>
    <t>長谷出</t>
    <rPh sb="0" eb="2">
      <t>ハセ</t>
    </rPh>
    <rPh sb="2" eb="3">
      <t>デ</t>
    </rPh>
    <phoneticPr fontId="10"/>
  </si>
  <si>
    <t>浩</t>
    <rPh sb="0" eb="1">
      <t>ヒロシ</t>
    </rPh>
    <phoneticPr fontId="10"/>
  </si>
  <si>
    <t>あぷ１１</t>
  </si>
  <si>
    <t>奥田</t>
    <rPh sb="0" eb="2">
      <t>オクダ</t>
    </rPh>
    <phoneticPr fontId="10"/>
  </si>
  <si>
    <t>あぷ１２</t>
  </si>
  <si>
    <t>理恵子</t>
  </si>
  <si>
    <t>あぷ１３</t>
  </si>
  <si>
    <t>東</t>
    <rPh sb="0" eb="1">
      <t>ヒガシ</t>
    </rPh>
    <phoneticPr fontId="10"/>
  </si>
  <si>
    <t>正隆</t>
    <rPh sb="0" eb="2">
      <t>マサタカ</t>
    </rPh>
    <phoneticPr fontId="10"/>
  </si>
  <si>
    <t>あぷ１４</t>
  </si>
  <si>
    <t>二ツ井</t>
    <rPh sb="0" eb="1">
      <t>フタ</t>
    </rPh>
    <rPh sb="2" eb="3">
      <t>イ</t>
    </rPh>
    <phoneticPr fontId="10"/>
  </si>
  <si>
    <t>裕也</t>
    <rPh sb="0" eb="2">
      <t>ユウヤ</t>
    </rPh>
    <phoneticPr fontId="10"/>
  </si>
  <si>
    <t>京都府</t>
    <rPh sb="0" eb="3">
      <t>キョウトフ</t>
    </rPh>
    <phoneticPr fontId="10"/>
  </si>
  <si>
    <t>あぷ１５</t>
  </si>
  <si>
    <t>田中　</t>
    <rPh sb="0" eb="2">
      <t>タナカ</t>
    </rPh>
    <phoneticPr fontId="10"/>
  </si>
  <si>
    <t>有紀</t>
    <rPh sb="0" eb="2">
      <t>ユキ</t>
    </rPh>
    <phoneticPr fontId="10"/>
  </si>
  <si>
    <t>竜王町</t>
    <rPh sb="0" eb="2">
      <t>リュウオウ</t>
    </rPh>
    <rPh sb="2" eb="3">
      <t>チョウ</t>
    </rPh>
    <phoneticPr fontId="10"/>
  </si>
  <si>
    <t>あぷ１６</t>
  </si>
  <si>
    <t>岡川</t>
    <rPh sb="0" eb="2">
      <t>オカガワ</t>
    </rPh>
    <phoneticPr fontId="10"/>
  </si>
  <si>
    <t>謙二</t>
    <rPh sb="0" eb="2">
      <t>ケンジ</t>
    </rPh>
    <phoneticPr fontId="10"/>
  </si>
  <si>
    <t>あぷ１７</t>
  </si>
  <si>
    <t>稲泉</t>
    <rPh sb="0" eb="2">
      <t>イナイズミ</t>
    </rPh>
    <phoneticPr fontId="10"/>
  </si>
  <si>
    <t>聡</t>
    <rPh sb="0" eb="1">
      <t>サトシ</t>
    </rPh>
    <phoneticPr fontId="10"/>
  </si>
  <si>
    <t>あぷ１８</t>
  </si>
  <si>
    <t>妹川</t>
    <rPh sb="0" eb="2">
      <t>イモカワ</t>
    </rPh>
    <phoneticPr fontId="10"/>
  </si>
  <si>
    <t>寿明</t>
    <rPh sb="0" eb="2">
      <t>トシアキ</t>
    </rPh>
    <phoneticPr fontId="10"/>
  </si>
  <si>
    <t>あぷ１９</t>
  </si>
  <si>
    <t>永松</t>
    <rPh sb="0" eb="2">
      <t>ナガマツ</t>
    </rPh>
    <phoneticPr fontId="10"/>
  </si>
  <si>
    <t>貴子</t>
    <rPh sb="0" eb="2">
      <t>タカコ</t>
    </rPh>
    <phoneticPr fontId="10"/>
  </si>
  <si>
    <t>あぷ２０</t>
  </si>
  <si>
    <t>藤原</t>
    <rPh sb="0" eb="2">
      <t>フジワラ</t>
    </rPh>
    <phoneticPr fontId="10"/>
  </si>
  <si>
    <t>泰子</t>
    <rPh sb="0" eb="2">
      <t>ヤスコ</t>
    </rPh>
    <phoneticPr fontId="10"/>
  </si>
  <si>
    <t>守山市</t>
    <rPh sb="0" eb="2">
      <t>モリヤマ</t>
    </rPh>
    <rPh sb="2" eb="3">
      <t>シ</t>
    </rPh>
    <phoneticPr fontId="10"/>
  </si>
  <si>
    <t>あぷ２１</t>
  </si>
  <si>
    <t>敦賀</t>
    <rPh sb="0" eb="2">
      <t>ツルガ</t>
    </rPh>
    <phoneticPr fontId="10"/>
  </si>
  <si>
    <t>創一</t>
    <rPh sb="0" eb="2">
      <t>ソウイチ</t>
    </rPh>
    <phoneticPr fontId="10"/>
  </si>
  <si>
    <t>あぷ２２</t>
  </si>
  <si>
    <t>有吉</t>
    <rPh sb="0" eb="2">
      <t>アリヨシ</t>
    </rPh>
    <phoneticPr fontId="10"/>
  </si>
  <si>
    <t>裕喜</t>
    <rPh sb="0" eb="2">
      <t>ユウヨロコ</t>
    </rPh>
    <phoneticPr fontId="10"/>
  </si>
  <si>
    <t>湖南市</t>
    <rPh sb="0" eb="3">
      <t>コナンシ</t>
    </rPh>
    <phoneticPr fontId="10"/>
  </si>
  <si>
    <t>あぷ２３</t>
  </si>
  <si>
    <t>松原</t>
    <rPh sb="0" eb="2">
      <t>マツバラ</t>
    </rPh>
    <phoneticPr fontId="10"/>
  </si>
  <si>
    <t>礼</t>
    <rPh sb="0" eb="1">
      <t>レイ</t>
    </rPh>
    <phoneticPr fontId="10"/>
  </si>
  <si>
    <t>あぷ２４</t>
  </si>
  <si>
    <t>福岡</t>
    <rPh sb="0" eb="2">
      <t>フクオカ</t>
    </rPh>
    <phoneticPr fontId="10"/>
  </si>
  <si>
    <t>由布加</t>
    <rPh sb="0" eb="1">
      <t>ユ</t>
    </rPh>
    <rPh sb="1" eb="2">
      <t>ヌノ</t>
    </rPh>
    <rPh sb="2" eb="3">
      <t>カ</t>
    </rPh>
    <phoneticPr fontId="10"/>
  </si>
  <si>
    <t>あぷ２５</t>
  </si>
  <si>
    <t>知奈美</t>
    <rPh sb="0" eb="3">
      <t>チナミ</t>
    </rPh>
    <phoneticPr fontId="10"/>
  </si>
  <si>
    <t>大阪府</t>
    <rPh sb="0" eb="3">
      <t>オオサカフ</t>
    </rPh>
    <phoneticPr fontId="10"/>
  </si>
  <si>
    <t>あぷ２６</t>
  </si>
  <si>
    <t>宮村</t>
    <rPh sb="0" eb="2">
      <t>ミヤムラ</t>
    </rPh>
    <phoneticPr fontId="10"/>
  </si>
  <si>
    <t>知宏</t>
    <rPh sb="0" eb="2">
      <t>トモヒロ</t>
    </rPh>
    <phoneticPr fontId="10"/>
  </si>
  <si>
    <t>近江八幡市</t>
    <phoneticPr fontId="10"/>
  </si>
  <si>
    <t>あぷ２７</t>
  </si>
  <si>
    <t>朋子</t>
    <rPh sb="0" eb="2">
      <t>トモコ</t>
    </rPh>
    <phoneticPr fontId="10"/>
  </si>
  <si>
    <t>あぷ２８</t>
  </si>
  <si>
    <t>北嶋</t>
    <rPh sb="0" eb="2">
      <t>キタジマ</t>
    </rPh>
    <phoneticPr fontId="10"/>
  </si>
  <si>
    <t>謙一</t>
    <rPh sb="0" eb="2">
      <t>ケンイチ</t>
    </rPh>
    <phoneticPr fontId="10"/>
  </si>
  <si>
    <t>あぷ２９</t>
  </si>
  <si>
    <t>竹村</t>
    <rPh sb="0" eb="2">
      <t>タケムラ</t>
    </rPh>
    <phoneticPr fontId="15"/>
  </si>
  <si>
    <t>治</t>
    <rPh sb="0" eb="1">
      <t>オサム</t>
    </rPh>
    <phoneticPr fontId="15"/>
  </si>
  <si>
    <t>日野町</t>
    <rPh sb="0" eb="2">
      <t>ヒノ</t>
    </rPh>
    <rPh sb="2" eb="3">
      <t>チョウ</t>
    </rPh>
    <phoneticPr fontId="10"/>
  </si>
  <si>
    <t>あぷ３０</t>
  </si>
  <si>
    <t>山崎</t>
    <rPh sb="0" eb="2">
      <t>ヤマザキ</t>
    </rPh>
    <phoneticPr fontId="15"/>
  </si>
  <si>
    <t>あぷ３１</t>
  </si>
  <si>
    <t>昌枝</t>
    <rPh sb="0" eb="2">
      <t>マサエ</t>
    </rPh>
    <phoneticPr fontId="15"/>
  </si>
  <si>
    <t>あぷ３２</t>
  </si>
  <si>
    <t>吉本</t>
    <rPh sb="0" eb="2">
      <t>ヨシモト</t>
    </rPh>
    <phoneticPr fontId="15"/>
  </si>
  <si>
    <t>泰二</t>
    <rPh sb="0" eb="2">
      <t>タイジ</t>
    </rPh>
    <phoneticPr fontId="15"/>
  </si>
  <si>
    <t>２７人</t>
    <rPh sb="2" eb="3">
      <t>ニン</t>
    </rPh>
    <phoneticPr fontId="15"/>
  </si>
  <si>
    <t>上津</t>
  </si>
  <si>
    <t>慶和</t>
  </si>
  <si>
    <t>あん０２</t>
  </si>
  <si>
    <t>脇坂</t>
  </si>
  <si>
    <t>和樹</t>
  </si>
  <si>
    <t>小田</t>
  </si>
  <si>
    <t>紀彦</t>
  </si>
  <si>
    <t>野洲市</t>
  </si>
  <si>
    <t>越智</t>
  </si>
  <si>
    <t>友基</t>
  </si>
  <si>
    <t>辻本</t>
  </si>
  <si>
    <t>将士</t>
  </si>
  <si>
    <t>津曲</t>
  </si>
  <si>
    <t>崇志</t>
  </si>
  <si>
    <t>湖南市</t>
  </si>
  <si>
    <t>鍋内</t>
  </si>
  <si>
    <t>雄樹</t>
  </si>
  <si>
    <t>湖南市</t>
    <phoneticPr fontId="15"/>
  </si>
  <si>
    <t>桐原</t>
    <rPh sb="0" eb="2">
      <t>キリハラ</t>
    </rPh>
    <phoneticPr fontId="15"/>
  </si>
  <si>
    <t>昇汰</t>
    <rPh sb="0" eb="1">
      <t>ノボ</t>
    </rPh>
    <rPh sb="1" eb="2">
      <t>タ</t>
    </rPh>
    <phoneticPr fontId="15"/>
  </si>
  <si>
    <t>松村</t>
  </si>
  <si>
    <t>友喜</t>
  </si>
  <si>
    <t>薮内</t>
  </si>
  <si>
    <t>豪</t>
  </si>
  <si>
    <t>山田</t>
  </si>
  <si>
    <t>佳明</t>
  </si>
  <si>
    <t>政田</t>
    <rPh sb="0" eb="2">
      <t>マサダ</t>
    </rPh>
    <phoneticPr fontId="15"/>
  </si>
  <si>
    <t>秀栄</t>
    <rPh sb="0" eb="1">
      <t>シュウ</t>
    </rPh>
    <rPh sb="1" eb="2">
      <t>サカ</t>
    </rPh>
    <phoneticPr fontId="15"/>
  </si>
  <si>
    <t>水島</t>
  </si>
  <si>
    <t>康夫</t>
    <rPh sb="0" eb="2">
      <t>ヤスオ</t>
    </rPh>
    <phoneticPr fontId="15"/>
  </si>
  <si>
    <t>北村</t>
  </si>
  <si>
    <t>建</t>
    <rPh sb="0" eb="1">
      <t>タ</t>
    </rPh>
    <phoneticPr fontId="15"/>
  </si>
  <si>
    <t>岡</t>
  </si>
  <si>
    <t>栄介</t>
  </si>
  <si>
    <t>長浜市</t>
    <phoneticPr fontId="15"/>
  </si>
  <si>
    <t>猪飼</t>
  </si>
  <si>
    <t>尚輝</t>
  </si>
  <si>
    <t>三箇</t>
  </si>
  <si>
    <t>澤田</t>
  </si>
  <si>
    <t>純兵</t>
  </si>
  <si>
    <t>片桐</t>
  </si>
  <si>
    <t>靖之</t>
  </si>
  <si>
    <t>美里</t>
  </si>
  <si>
    <t>杉</t>
  </si>
  <si>
    <t>健次</t>
  </si>
  <si>
    <t>大賀</t>
  </si>
  <si>
    <t>華子</t>
  </si>
  <si>
    <t>松尾</t>
  </si>
  <si>
    <t>吉峰</t>
  </si>
  <si>
    <t>小澤</t>
  </si>
  <si>
    <t>聖輝</t>
  </si>
  <si>
    <t>あん２６</t>
  </si>
  <si>
    <t>土肥</t>
  </si>
  <si>
    <t>郁菜</t>
  </si>
  <si>
    <t>あん２７</t>
  </si>
  <si>
    <t>奈菜</t>
  </si>
  <si>
    <t>２４人</t>
    <rPh sb="2" eb="3">
      <t>ニン</t>
    </rPh>
    <phoneticPr fontId="15"/>
  </si>
  <si>
    <t>Ｋテニスカレッジ</t>
    <phoneticPr fontId="15"/>
  </si>
  <si>
    <t>け０２</t>
  </si>
  <si>
    <t>彩</t>
    <rPh sb="0" eb="1">
      <t>アヤ</t>
    </rPh>
    <phoneticPr fontId="15"/>
  </si>
  <si>
    <t>田處</t>
    <rPh sb="0" eb="1">
      <t>タ</t>
    </rPh>
    <rPh sb="1" eb="2">
      <t>トコロ</t>
    </rPh>
    <phoneticPr fontId="15"/>
  </si>
  <si>
    <t>浩壱</t>
    <phoneticPr fontId="15"/>
  </si>
  <si>
    <t>入江</t>
    <rPh sb="0" eb="2">
      <t>イリエ</t>
    </rPh>
    <phoneticPr fontId="15"/>
  </si>
  <si>
    <t>和彦</t>
    <rPh sb="0" eb="2">
      <t>カズヒコ</t>
    </rPh>
    <phoneticPr fontId="15"/>
  </si>
  <si>
    <t>中島</t>
    <rPh sb="0" eb="2">
      <t>ナカジマ</t>
    </rPh>
    <phoneticPr fontId="15"/>
  </si>
  <si>
    <t>平喜</t>
    <rPh sb="0" eb="1">
      <t>ヘイ</t>
    </rPh>
    <rPh sb="1" eb="2">
      <t>キ</t>
    </rPh>
    <phoneticPr fontId="15"/>
  </si>
  <si>
    <t>田畑</t>
    <rPh sb="0" eb="2">
      <t>タバタ</t>
    </rPh>
    <phoneticPr fontId="15"/>
  </si>
  <si>
    <t>博光</t>
    <rPh sb="0" eb="2">
      <t>ヒロミツ</t>
    </rPh>
    <phoneticPr fontId="15"/>
  </si>
  <si>
    <t>大阪府</t>
    <rPh sb="0" eb="3">
      <t>オオサカフ</t>
    </rPh>
    <phoneticPr fontId="15"/>
  </si>
  <si>
    <t>千鶴</t>
    <rPh sb="0" eb="2">
      <t>チヅル</t>
    </rPh>
    <phoneticPr fontId="15"/>
  </si>
  <si>
    <t>勇夫</t>
    <rPh sb="0" eb="2">
      <t>イサオ</t>
    </rPh>
    <phoneticPr fontId="15"/>
  </si>
  <si>
    <t>佐々木</t>
    <rPh sb="0" eb="3">
      <t>ササキ</t>
    </rPh>
    <phoneticPr fontId="15"/>
  </si>
  <si>
    <t>優</t>
    <rPh sb="0" eb="1">
      <t>ユウ</t>
    </rPh>
    <phoneticPr fontId="15"/>
  </si>
  <si>
    <t>康之</t>
    <rPh sb="0" eb="2">
      <t>ヤスユキ</t>
    </rPh>
    <phoneticPr fontId="15"/>
  </si>
  <si>
    <t>３０人</t>
    <rPh sb="2" eb="3">
      <t>ニン</t>
    </rPh>
    <phoneticPr fontId="15"/>
  </si>
  <si>
    <t>荒浪</t>
    <rPh sb="0" eb="2">
      <t>アラナミ</t>
    </rPh>
    <phoneticPr fontId="27"/>
  </si>
  <si>
    <t>順次</t>
    <rPh sb="0" eb="2">
      <t>ジュンジ</t>
    </rPh>
    <phoneticPr fontId="27"/>
  </si>
  <si>
    <t>大津市</t>
    <rPh sb="0" eb="2">
      <t>オオツ</t>
    </rPh>
    <rPh sb="2" eb="3">
      <t>シ</t>
    </rPh>
    <phoneticPr fontId="9"/>
  </si>
  <si>
    <t>井澤　</t>
  </si>
  <si>
    <t>匡志</t>
  </si>
  <si>
    <t>東近江市</t>
    <rPh sb="0" eb="1">
      <t>ヒガシ</t>
    </rPh>
    <rPh sb="1" eb="3">
      <t>オウミ</t>
    </rPh>
    <rPh sb="3" eb="4">
      <t>シ</t>
    </rPh>
    <phoneticPr fontId="9"/>
  </si>
  <si>
    <t>石井</t>
    <rPh sb="0" eb="2">
      <t>イシイ</t>
    </rPh>
    <phoneticPr fontId="27"/>
  </si>
  <si>
    <t>耶真斗</t>
    <rPh sb="0" eb="3">
      <t>ヤマト</t>
    </rPh>
    <phoneticPr fontId="27"/>
  </si>
  <si>
    <t>石川</t>
    <rPh sb="0" eb="2">
      <t>イシカワ</t>
    </rPh>
    <phoneticPr fontId="27"/>
  </si>
  <si>
    <t>和洋</t>
    <rPh sb="0" eb="2">
      <t>カズヒロ</t>
    </rPh>
    <phoneticPr fontId="27"/>
  </si>
  <si>
    <t>竜王町</t>
    <rPh sb="0" eb="3">
      <t>リュウオウチョウ</t>
    </rPh>
    <phoneticPr fontId="9"/>
  </si>
  <si>
    <t>石田</t>
    <rPh sb="0" eb="2">
      <t>イシダ</t>
    </rPh>
    <phoneticPr fontId="27"/>
  </si>
  <si>
    <t>文彦</t>
    <rPh sb="0" eb="2">
      <t>フミヒコ</t>
    </rPh>
    <phoneticPr fontId="27"/>
  </si>
  <si>
    <t>近江八幡市</t>
    <rPh sb="0" eb="5">
      <t>オウミハチマンシ</t>
    </rPh>
    <phoneticPr fontId="9"/>
  </si>
  <si>
    <t>一色</t>
  </si>
  <si>
    <t>翼</t>
  </si>
  <si>
    <t>東近江市</t>
    <rPh sb="0" eb="4">
      <t>ヒガシオウミシ</t>
    </rPh>
    <phoneticPr fontId="9"/>
  </si>
  <si>
    <t>奥田</t>
    <rPh sb="0" eb="2">
      <t>オクダ</t>
    </rPh>
    <phoneticPr fontId="27"/>
  </si>
  <si>
    <t>司</t>
    <rPh sb="0" eb="1">
      <t>ツカサ</t>
    </rPh>
    <phoneticPr fontId="27"/>
  </si>
  <si>
    <t>東近江市</t>
    <rPh sb="0" eb="3">
      <t>ヒガシオウミ</t>
    </rPh>
    <rPh sb="3" eb="4">
      <t>シ</t>
    </rPh>
    <phoneticPr fontId="9"/>
  </si>
  <si>
    <t>木村</t>
    <rPh sb="0" eb="2">
      <t>キムラ</t>
    </rPh>
    <phoneticPr fontId="27"/>
  </si>
  <si>
    <t>圭</t>
    <rPh sb="0" eb="1">
      <t>ケイ</t>
    </rPh>
    <phoneticPr fontId="27"/>
  </si>
  <si>
    <t>大津市</t>
    <rPh sb="0" eb="3">
      <t>オオツシ</t>
    </rPh>
    <phoneticPr fontId="9"/>
  </si>
  <si>
    <t>栗山</t>
    <rPh sb="0" eb="2">
      <t>クリヤマ</t>
    </rPh>
    <phoneticPr fontId="27"/>
  </si>
  <si>
    <t>飛鳥</t>
    <rPh sb="0" eb="2">
      <t>アスカ</t>
    </rPh>
    <phoneticPr fontId="27"/>
  </si>
  <si>
    <t>清水</t>
  </si>
  <si>
    <t>陽介</t>
  </si>
  <si>
    <t>守山市</t>
    <rPh sb="0" eb="3">
      <t>モリヤマシ</t>
    </rPh>
    <phoneticPr fontId="9"/>
  </si>
  <si>
    <t>中尾</t>
    <rPh sb="0" eb="2">
      <t>ナカオ</t>
    </rPh>
    <phoneticPr fontId="27"/>
  </si>
  <si>
    <t>慶太</t>
    <rPh sb="0" eb="2">
      <t>ケイタ</t>
    </rPh>
    <phoneticPr fontId="27"/>
  </si>
  <si>
    <t>野洲市</t>
    <rPh sb="0" eb="3">
      <t>ヤスシ</t>
    </rPh>
    <phoneticPr fontId="9"/>
  </si>
  <si>
    <t>仲田</t>
    <rPh sb="0" eb="2">
      <t>ナカタ</t>
    </rPh>
    <phoneticPr fontId="27"/>
  </si>
  <si>
    <t>慶介</t>
    <rPh sb="0" eb="2">
      <t>ケイスケ</t>
    </rPh>
    <phoneticPr fontId="27"/>
  </si>
  <si>
    <t>京都府</t>
    <rPh sb="0" eb="3">
      <t>キョウトフ</t>
    </rPh>
    <phoneticPr fontId="9"/>
  </si>
  <si>
    <t>永田</t>
    <rPh sb="0" eb="2">
      <t>ナガタ</t>
    </rPh>
    <phoneticPr fontId="27"/>
  </si>
  <si>
    <t>寛教</t>
    <rPh sb="0" eb="1">
      <t>ヒロシ</t>
    </rPh>
    <rPh sb="1" eb="2">
      <t>キョウ</t>
    </rPh>
    <phoneticPr fontId="27"/>
  </si>
  <si>
    <t>濵口</t>
    <rPh sb="0" eb="2">
      <t>ハマグチ</t>
    </rPh>
    <phoneticPr fontId="27"/>
  </si>
  <si>
    <t>里穂</t>
    <rPh sb="0" eb="2">
      <t>リホ</t>
    </rPh>
    <phoneticPr fontId="27"/>
  </si>
  <si>
    <t>湖南市</t>
    <rPh sb="0" eb="3">
      <t>コナンシ</t>
    </rPh>
    <phoneticPr fontId="9"/>
  </si>
  <si>
    <t>平瀬</t>
    <rPh sb="0" eb="2">
      <t>ヒラセ</t>
    </rPh>
    <phoneticPr fontId="27"/>
  </si>
  <si>
    <t>俊介</t>
    <rPh sb="0" eb="2">
      <t>シュンスケ</t>
    </rPh>
    <phoneticPr fontId="27"/>
  </si>
  <si>
    <t>福島</t>
    <rPh sb="0" eb="2">
      <t>フクシマ</t>
    </rPh>
    <phoneticPr fontId="27"/>
  </si>
  <si>
    <t>勇輔</t>
    <rPh sb="0" eb="2">
      <t>ユウスケ</t>
    </rPh>
    <phoneticPr fontId="27"/>
  </si>
  <si>
    <t>本宮</t>
    <rPh sb="0" eb="2">
      <t>ホングウ</t>
    </rPh>
    <phoneticPr fontId="15"/>
  </si>
  <si>
    <t>智之</t>
    <rPh sb="0" eb="2">
      <t>トモユキ</t>
    </rPh>
    <phoneticPr fontId="15"/>
  </si>
  <si>
    <t>松本</t>
    <rPh sb="0" eb="2">
      <t>マツモト</t>
    </rPh>
    <phoneticPr fontId="27"/>
  </si>
  <si>
    <t>拓大</t>
    <rPh sb="0" eb="2">
      <t>タクダイ</t>
    </rPh>
    <phoneticPr fontId="27"/>
  </si>
  <si>
    <t>彦根市</t>
    <rPh sb="0" eb="3">
      <t>ヒコネシ</t>
    </rPh>
    <phoneticPr fontId="9"/>
  </si>
  <si>
    <t>村西</t>
  </si>
  <si>
    <t>徹</t>
  </si>
  <si>
    <t>安武</t>
    <rPh sb="0" eb="2">
      <t>ヤスタケ</t>
    </rPh>
    <phoneticPr fontId="28"/>
  </si>
  <si>
    <t>義剛</t>
    <rPh sb="0" eb="1">
      <t>ギ</t>
    </rPh>
    <rPh sb="1" eb="2">
      <t>ツヨシ</t>
    </rPh>
    <phoneticPr fontId="28"/>
  </si>
  <si>
    <t>山田</t>
    <rPh sb="0" eb="2">
      <t>ヤマダ</t>
    </rPh>
    <phoneticPr fontId="27"/>
  </si>
  <si>
    <t>修平</t>
    <rPh sb="0" eb="2">
      <t>シュウヘイ</t>
    </rPh>
    <phoneticPr fontId="27"/>
  </si>
  <si>
    <t>山本</t>
  </si>
  <si>
    <t>大津市</t>
  </si>
  <si>
    <t>滝本</t>
    <rPh sb="0" eb="2">
      <t>タキモト</t>
    </rPh>
    <phoneticPr fontId="27"/>
  </si>
  <si>
    <t>照夫</t>
    <rPh sb="0" eb="2">
      <t>テルオ</t>
    </rPh>
    <phoneticPr fontId="27"/>
  </si>
  <si>
    <t>ぐ０３</t>
  </si>
  <si>
    <t>ぐ０４</t>
  </si>
  <si>
    <t>久保村</t>
    <rPh sb="0" eb="3">
      <t>クボムラ</t>
    </rPh>
    <phoneticPr fontId="15"/>
  </si>
  <si>
    <t>悠史</t>
    <rPh sb="0" eb="2">
      <t>ユウシ</t>
    </rPh>
    <phoneticPr fontId="15"/>
  </si>
  <si>
    <t>ぐ０５</t>
  </si>
  <si>
    <t>ぐ０６</t>
  </si>
  <si>
    <t>ぐ０７</t>
  </si>
  <si>
    <t>ぐ０８</t>
  </si>
  <si>
    <t>ぐ０９</t>
  </si>
  <si>
    <t>ぐ１０</t>
  </si>
  <si>
    <t>ぐ１１</t>
  </si>
  <si>
    <t>ぐ１２</t>
  </si>
  <si>
    <t>ぐ１３</t>
  </si>
  <si>
    <t>ぐ１４</t>
  </si>
  <si>
    <t>小林</t>
    <rPh sb="0" eb="2">
      <t>コバヤシ</t>
    </rPh>
    <phoneticPr fontId="15"/>
  </si>
  <si>
    <t>由汰</t>
    <rPh sb="0" eb="2">
      <t>ヨシタ</t>
    </rPh>
    <phoneticPr fontId="15"/>
  </si>
  <si>
    <t>ぐ１５</t>
  </si>
  <si>
    <t>大竹</t>
    <rPh sb="0" eb="2">
      <t>オオタケ</t>
    </rPh>
    <phoneticPr fontId="15"/>
  </si>
  <si>
    <t>啓介</t>
    <rPh sb="0" eb="2">
      <t>ケイスケ</t>
    </rPh>
    <phoneticPr fontId="15"/>
  </si>
  <si>
    <t>ぐ１６</t>
  </si>
  <si>
    <t>竹内</t>
    <rPh sb="0" eb="2">
      <t>タケウチ</t>
    </rPh>
    <phoneticPr fontId="15"/>
  </si>
  <si>
    <t>朝飛</t>
    <rPh sb="0" eb="1">
      <t>アサ</t>
    </rPh>
    <rPh sb="1" eb="2">
      <t>ヒ</t>
    </rPh>
    <phoneticPr fontId="15"/>
  </si>
  <si>
    <t>ｊｒ</t>
    <phoneticPr fontId="15"/>
  </si>
  <si>
    <t>ぐ１７</t>
  </si>
  <si>
    <t>ぐ１８</t>
  </si>
  <si>
    <t>優果</t>
    <rPh sb="0" eb="2">
      <t>ユウカ</t>
    </rPh>
    <phoneticPr fontId="15"/>
  </si>
  <si>
    <t>ぐ１９</t>
  </si>
  <si>
    <t>西野</t>
    <rPh sb="0" eb="2">
      <t>ニシノ</t>
    </rPh>
    <phoneticPr fontId="15"/>
  </si>
  <si>
    <t>美恵</t>
    <rPh sb="0" eb="2">
      <t>ミエ</t>
    </rPh>
    <phoneticPr fontId="15"/>
  </si>
  <si>
    <t>ぐ２０</t>
  </si>
  <si>
    <t>鍵弥</t>
    <rPh sb="0" eb="2">
      <t>カギヤ</t>
    </rPh>
    <phoneticPr fontId="15"/>
  </si>
  <si>
    <t>ぐ２１</t>
  </si>
  <si>
    <t>日下部</t>
    <rPh sb="0" eb="3">
      <t>クサカベ</t>
    </rPh>
    <phoneticPr fontId="15"/>
  </si>
  <si>
    <t>佑奈</t>
    <rPh sb="0" eb="2">
      <t>ユウナ</t>
    </rPh>
    <phoneticPr fontId="15"/>
  </si>
  <si>
    <t>ぐ２２</t>
  </si>
  <si>
    <t>澁谷</t>
    <rPh sb="0" eb="2">
      <t>シブタニ</t>
    </rPh>
    <phoneticPr fontId="15"/>
  </si>
  <si>
    <t>保乃実</t>
    <rPh sb="0" eb="1">
      <t>ホ</t>
    </rPh>
    <rPh sb="1" eb="2">
      <t>ノ</t>
    </rPh>
    <rPh sb="2" eb="3">
      <t>ミ</t>
    </rPh>
    <phoneticPr fontId="15"/>
  </si>
  <si>
    <t>ぐ２３</t>
  </si>
  <si>
    <t>安積　</t>
    <rPh sb="0" eb="2">
      <t>アヅミ</t>
    </rPh>
    <phoneticPr fontId="15"/>
  </si>
  <si>
    <t>絵里</t>
    <rPh sb="0" eb="2">
      <t>エリ</t>
    </rPh>
    <phoneticPr fontId="15"/>
  </si>
  <si>
    <t>ぐ２４</t>
  </si>
  <si>
    <t>北川</t>
    <rPh sb="0" eb="2">
      <t>キタガワ</t>
    </rPh>
    <phoneticPr fontId="15"/>
  </si>
  <si>
    <t>直樹</t>
    <rPh sb="0" eb="2">
      <t>ナオキ</t>
    </rPh>
    <phoneticPr fontId="15"/>
  </si>
  <si>
    <t>ぐ２５</t>
  </si>
  <si>
    <t>井口　</t>
    <rPh sb="0" eb="2">
      <t>イグチ</t>
    </rPh>
    <phoneticPr fontId="15"/>
  </si>
  <si>
    <t>陽太</t>
  </si>
  <si>
    <t>ぐ２６</t>
  </si>
  <si>
    <t>陰道</t>
    <rPh sb="0" eb="1">
      <t>カゲ</t>
    </rPh>
    <rPh sb="1" eb="2">
      <t>ミチ</t>
    </rPh>
    <phoneticPr fontId="15"/>
  </si>
  <si>
    <t>恵美子</t>
    <rPh sb="0" eb="3">
      <t>エミコ</t>
    </rPh>
    <phoneticPr fontId="15"/>
  </si>
  <si>
    <t>ぐ２７</t>
  </si>
  <si>
    <t>帆足</t>
    <rPh sb="0" eb="2">
      <t>ホアシ</t>
    </rPh>
    <phoneticPr fontId="15"/>
  </si>
  <si>
    <t>介</t>
    <rPh sb="0" eb="1">
      <t>カイ</t>
    </rPh>
    <phoneticPr fontId="15"/>
  </si>
  <si>
    <t>７人</t>
    <rPh sb="1" eb="2">
      <t>ニン</t>
    </rPh>
    <phoneticPr fontId="15"/>
  </si>
  <si>
    <t>し０１</t>
    <phoneticPr fontId="15"/>
  </si>
  <si>
    <t>杉山</t>
    <rPh sb="0" eb="2">
      <t>スギヤマ</t>
    </rPh>
    <phoneticPr fontId="15"/>
  </si>
  <si>
    <t>春澄</t>
    <rPh sb="0" eb="1">
      <t>ハル</t>
    </rPh>
    <rPh sb="1" eb="2">
      <t>スミ</t>
    </rPh>
    <phoneticPr fontId="15"/>
  </si>
  <si>
    <t>県立大</t>
    <rPh sb="0" eb="2">
      <t>ケンリツ</t>
    </rPh>
    <rPh sb="2" eb="3">
      <t>ダイ</t>
    </rPh>
    <phoneticPr fontId="15"/>
  </si>
  <si>
    <t>滋賀県立硬式テニス部</t>
  </si>
  <si>
    <t>し０２</t>
    <phoneticPr fontId="15"/>
  </si>
  <si>
    <t>山内</t>
    <rPh sb="0" eb="2">
      <t>ヤマウチ</t>
    </rPh>
    <phoneticPr fontId="15"/>
  </si>
  <si>
    <t>瑞生</t>
    <rPh sb="0" eb="2">
      <t>ミズキ</t>
    </rPh>
    <phoneticPr fontId="15"/>
  </si>
  <si>
    <t>し０３</t>
    <phoneticPr fontId="15"/>
  </si>
  <si>
    <t>岩瀧</t>
    <rPh sb="0" eb="1">
      <t>イワ</t>
    </rPh>
    <rPh sb="1" eb="2">
      <t>タキ</t>
    </rPh>
    <phoneticPr fontId="15"/>
  </si>
  <si>
    <t>虹貴</t>
    <rPh sb="0" eb="1">
      <t>ニジ</t>
    </rPh>
    <rPh sb="1" eb="2">
      <t>タカ</t>
    </rPh>
    <phoneticPr fontId="15"/>
  </si>
  <si>
    <t>し０４</t>
  </si>
  <si>
    <t>梶田</t>
    <rPh sb="0" eb="2">
      <t>カジタ</t>
    </rPh>
    <phoneticPr fontId="15"/>
  </si>
  <si>
    <t>純平</t>
    <rPh sb="0" eb="2">
      <t>ジュンペイ</t>
    </rPh>
    <phoneticPr fontId="15"/>
  </si>
  <si>
    <t>し０５</t>
  </si>
  <si>
    <t>服部</t>
    <rPh sb="0" eb="2">
      <t>ハットリ</t>
    </rPh>
    <phoneticPr fontId="15"/>
  </si>
  <si>
    <t>紘樹</t>
    <rPh sb="0" eb="2">
      <t>ヒロキ</t>
    </rPh>
    <phoneticPr fontId="15"/>
  </si>
  <si>
    <t>し０６</t>
  </si>
  <si>
    <t>河越</t>
    <rPh sb="0" eb="2">
      <t>カワゴエ</t>
    </rPh>
    <phoneticPr fontId="15"/>
  </si>
  <si>
    <t>琢真</t>
    <rPh sb="0" eb="2">
      <t>タクマ</t>
    </rPh>
    <phoneticPr fontId="15"/>
  </si>
  <si>
    <t>し０７</t>
  </si>
  <si>
    <t>前田</t>
    <rPh sb="0" eb="2">
      <t>マエダ</t>
    </rPh>
    <phoneticPr fontId="15"/>
  </si>
  <si>
    <t>唯七</t>
    <rPh sb="0" eb="1">
      <t>ユイ</t>
    </rPh>
    <rPh sb="1" eb="2">
      <t>ナナ</t>
    </rPh>
    <phoneticPr fontId="15"/>
  </si>
  <si>
    <t>２３人</t>
    <rPh sb="2" eb="3">
      <t>ニン</t>
    </rPh>
    <phoneticPr fontId="15"/>
  </si>
  <si>
    <t>敦史</t>
    <rPh sb="0" eb="2">
      <t>アツシ</t>
    </rPh>
    <phoneticPr fontId="15"/>
  </si>
  <si>
    <t>大樹</t>
    <rPh sb="0" eb="2">
      <t>ダイキ</t>
    </rPh>
    <phoneticPr fontId="15"/>
  </si>
  <si>
    <t>フレンズ</t>
  </si>
  <si>
    <t>ふ０３</t>
    <phoneticPr fontId="15"/>
  </si>
  <si>
    <t>増田</t>
    <rPh sb="0" eb="2">
      <t>マスダ</t>
    </rPh>
    <phoneticPr fontId="15"/>
  </si>
  <si>
    <t>剛士</t>
    <rPh sb="0" eb="2">
      <t>タケシ</t>
    </rPh>
    <phoneticPr fontId="15"/>
  </si>
  <si>
    <t>ふ０４</t>
    <phoneticPr fontId="15"/>
  </si>
  <si>
    <t>ふ０５</t>
    <phoneticPr fontId="15"/>
  </si>
  <si>
    <t>卓志</t>
    <rPh sb="0" eb="2">
      <t>タクシ</t>
    </rPh>
    <phoneticPr fontId="15"/>
  </si>
  <si>
    <t>ふ０６</t>
    <phoneticPr fontId="15"/>
  </si>
  <si>
    <t>浦嶋</t>
    <rPh sb="0" eb="2">
      <t>ウラシマ</t>
    </rPh>
    <phoneticPr fontId="15"/>
  </si>
  <si>
    <t>博邦</t>
    <rPh sb="0" eb="2">
      <t>ヒロクニ</t>
    </rPh>
    <phoneticPr fontId="15"/>
  </si>
  <si>
    <t>ふ０７</t>
    <phoneticPr fontId="15"/>
  </si>
  <si>
    <t>聡</t>
    <rPh sb="0" eb="1">
      <t>サトシ</t>
    </rPh>
    <phoneticPr fontId="15"/>
  </si>
  <si>
    <t>ふ０８</t>
    <phoneticPr fontId="15"/>
  </si>
  <si>
    <t>ふ０９</t>
    <phoneticPr fontId="15"/>
  </si>
  <si>
    <t>康成</t>
    <rPh sb="0" eb="2">
      <t>ヤスナリ</t>
    </rPh>
    <phoneticPr fontId="15"/>
  </si>
  <si>
    <t>ふ１０</t>
    <phoneticPr fontId="15"/>
  </si>
  <si>
    <t>井上</t>
    <rPh sb="0" eb="2">
      <t>イノウエ</t>
    </rPh>
    <phoneticPr fontId="15"/>
  </si>
  <si>
    <t>新</t>
    <rPh sb="0" eb="1">
      <t>シン</t>
    </rPh>
    <phoneticPr fontId="15"/>
  </si>
  <si>
    <t>ふ１１</t>
    <phoneticPr fontId="15"/>
  </si>
  <si>
    <t>ふ１２</t>
    <phoneticPr fontId="15"/>
  </si>
  <si>
    <t>福元</t>
    <rPh sb="0" eb="2">
      <t>フクモト</t>
    </rPh>
    <phoneticPr fontId="15"/>
  </si>
  <si>
    <t>公道</t>
    <rPh sb="0" eb="2">
      <t>コウドウ</t>
    </rPh>
    <phoneticPr fontId="15"/>
  </si>
  <si>
    <t>ふ１３</t>
    <phoneticPr fontId="15"/>
  </si>
  <si>
    <t>大野</t>
    <rPh sb="0" eb="2">
      <t>オオノ</t>
    </rPh>
    <phoneticPr fontId="15"/>
  </si>
  <si>
    <t>美南</t>
    <rPh sb="0" eb="2">
      <t>ミナミ</t>
    </rPh>
    <phoneticPr fontId="15"/>
  </si>
  <si>
    <t>ふ１４</t>
    <phoneticPr fontId="15"/>
  </si>
  <si>
    <t>ふ１５</t>
    <phoneticPr fontId="15"/>
  </si>
  <si>
    <t>さち</t>
    <phoneticPr fontId="15"/>
  </si>
  <si>
    <t>ふ１６</t>
    <phoneticPr fontId="15"/>
  </si>
  <si>
    <t>ふ１７</t>
    <phoneticPr fontId="15"/>
  </si>
  <si>
    <t>栗田</t>
    <rPh sb="0" eb="2">
      <t>クリタ</t>
    </rPh>
    <phoneticPr fontId="15"/>
  </si>
  <si>
    <t>智里</t>
    <rPh sb="0" eb="2">
      <t>チサト</t>
    </rPh>
    <phoneticPr fontId="15"/>
  </si>
  <si>
    <t>ふ１８</t>
    <phoneticPr fontId="15"/>
  </si>
  <si>
    <t>柏木</t>
    <rPh sb="0" eb="2">
      <t>カシワギ</t>
    </rPh>
    <phoneticPr fontId="15"/>
  </si>
  <si>
    <t>貴子</t>
    <rPh sb="0" eb="2">
      <t>タカコ</t>
    </rPh>
    <phoneticPr fontId="15"/>
  </si>
  <si>
    <t>ふ１９</t>
    <phoneticPr fontId="15"/>
  </si>
  <si>
    <t>ふ２０</t>
    <phoneticPr fontId="15"/>
  </si>
  <si>
    <t>ふ２１</t>
    <phoneticPr fontId="15"/>
  </si>
  <si>
    <t>千代美</t>
    <rPh sb="0" eb="3">
      <t>チヨミ</t>
    </rPh>
    <phoneticPr fontId="15"/>
  </si>
  <si>
    <t>ふ２２</t>
    <phoneticPr fontId="15"/>
  </si>
  <si>
    <t>山﨑</t>
    <rPh sb="0" eb="2">
      <t>ヤマザキ</t>
    </rPh>
    <phoneticPr fontId="15"/>
  </si>
  <si>
    <t>暢代</t>
    <rPh sb="0" eb="2">
      <t>ノブヨ</t>
    </rPh>
    <phoneticPr fontId="15"/>
  </si>
  <si>
    <t>堀部</t>
    <rPh sb="0" eb="2">
      <t>ホリベ</t>
    </rPh>
    <phoneticPr fontId="15"/>
  </si>
  <si>
    <t>品子</t>
    <rPh sb="0" eb="2">
      <t>シナコ</t>
    </rPh>
    <phoneticPr fontId="15"/>
  </si>
  <si>
    <t>５４人</t>
    <rPh sb="2" eb="3">
      <t>ニン</t>
    </rPh>
    <phoneticPr fontId="15"/>
  </si>
  <si>
    <t>岩花</t>
    <rPh sb="0" eb="1">
      <t>イワ</t>
    </rPh>
    <rPh sb="1" eb="2">
      <t>ハナ</t>
    </rPh>
    <phoneticPr fontId="15"/>
  </si>
  <si>
    <t>功</t>
    <rPh sb="0" eb="1">
      <t>イサオ</t>
    </rPh>
    <phoneticPr fontId="15"/>
  </si>
  <si>
    <t>亀井</t>
    <rPh sb="0" eb="2">
      <t>カメイ</t>
    </rPh>
    <phoneticPr fontId="15"/>
  </si>
  <si>
    <t>皓太</t>
    <rPh sb="0" eb="2">
      <t>コウタ</t>
    </rPh>
    <phoneticPr fontId="15"/>
  </si>
  <si>
    <t>寿人</t>
    <rPh sb="0" eb="1">
      <t>ヒサ</t>
    </rPh>
    <rPh sb="1" eb="2">
      <t>ヒト</t>
    </rPh>
    <phoneticPr fontId="15"/>
  </si>
  <si>
    <t>小泉</t>
    <rPh sb="0" eb="2">
      <t>コイズミ</t>
    </rPh>
    <phoneticPr fontId="15"/>
  </si>
  <si>
    <t>圭一郎</t>
    <rPh sb="0" eb="3">
      <t>ケイイチロウ</t>
    </rPh>
    <phoneticPr fontId="15"/>
  </si>
  <si>
    <t>田中</t>
    <rPh sb="0" eb="2">
      <t>タナカ</t>
    </rPh>
    <phoneticPr fontId="15"/>
  </si>
  <si>
    <t>伸一</t>
    <rPh sb="0" eb="2">
      <t>シンイチ</t>
    </rPh>
    <phoneticPr fontId="15"/>
  </si>
  <si>
    <t>原田</t>
    <rPh sb="0" eb="2">
      <t>ハラダ</t>
    </rPh>
    <phoneticPr fontId="15"/>
  </si>
  <si>
    <t>真稔</t>
    <rPh sb="0" eb="1">
      <t>マ</t>
    </rPh>
    <rPh sb="1" eb="2">
      <t>ミノル</t>
    </rPh>
    <phoneticPr fontId="15"/>
  </si>
  <si>
    <t>谷本</t>
    <rPh sb="0" eb="2">
      <t>タニモト</t>
    </rPh>
    <phoneticPr fontId="15"/>
  </si>
  <si>
    <t>健人</t>
    <rPh sb="0" eb="2">
      <t>タケヒト</t>
    </rPh>
    <phoneticPr fontId="15"/>
  </si>
  <si>
    <t>優人</t>
    <rPh sb="0" eb="2">
      <t>ユウト</t>
    </rPh>
    <phoneticPr fontId="15"/>
  </si>
  <si>
    <t>赤岡</t>
    <rPh sb="0" eb="2">
      <t>アカオカ</t>
    </rPh>
    <phoneticPr fontId="15"/>
  </si>
  <si>
    <t>景伍</t>
    <rPh sb="0" eb="2">
      <t>ケイゴ</t>
    </rPh>
    <phoneticPr fontId="15"/>
  </si>
  <si>
    <t>安井</t>
    <rPh sb="0" eb="2">
      <t>ヤスイ</t>
    </rPh>
    <phoneticPr fontId="15"/>
  </si>
  <si>
    <t>栄司</t>
    <rPh sb="0" eb="2">
      <t>エイジ</t>
    </rPh>
    <phoneticPr fontId="15"/>
  </si>
  <si>
    <t>う４７</t>
  </si>
  <si>
    <t>う４８</t>
  </si>
  <si>
    <t>う４９</t>
  </si>
  <si>
    <t>う５０</t>
  </si>
  <si>
    <t>洋子</t>
    <rPh sb="0" eb="2">
      <t>ヨウコ</t>
    </rPh>
    <phoneticPr fontId="15"/>
  </si>
  <si>
    <t>う５１</t>
  </si>
  <si>
    <t>小川</t>
    <rPh sb="0" eb="2">
      <t>オガワ</t>
    </rPh>
    <phoneticPr fontId="15"/>
  </si>
  <si>
    <t>う５２</t>
  </si>
  <si>
    <t>う５３</t>
  </si>
  <si>
    <t>心奈</t>
    <rPh sb="0" eb="2">
      <t>ココナ</t>
    </rPh>
    <phoneticPr fontId="15"/>
  </si>
  <si>
    <t>う５４</t>
  </si>
  <si>
    <t>河野</t>
    <rPh sb="0" eb="2">
      <t>カワノ</t>
    </rPh>
    <phoneticPr fontId="15"/>
  </si>
  <si>
    <t>由子</t>
    <rPh sb="0" eb="2">
      <t>ユウコ</t>
    </rPh>
    <phoneticPr fontId="15"/>
  </si>
  <si>
    <t>９人</t>
    <rPh sb="1" eb="2">
      <t>ニン</t>
    </rPh>
    <phoneticPr fontId="15"/>
  </si>
  <si>
    <t>た０１</t>
    <phoneticPr fontId="15"/>
  </si>
  <si>
    <t>川瀬</t>
    <rPh sb="0" eb="2">
      <t>カワセ</t>
    </rPh>
    <phoneticPr fontId="15"/>
  </si>
  <si>
    <t>清子</t>
    <rPh sb="0" eb="2">
      <t>キヨコ</t>
    </rPh>
    <phoneticPr fontId="15"/>
  </si>
  <si>
    <t>建部TC</t>
    <rPh sb="0" eb="2">
      <t>タテベ</t>
    </rPh>
    <phoneticPr fontId="15"/>
  </si>
  <si>
    <t>た０２</t>
    <phoneticPr fontId="15"/>
  </si>
  <si>
    <t>雅宣</t>
    <rPh sb="0" eb="1">
      <t>マサ</t>
    </rPh>
    <rPh sb="1" eb="2">
      <t>ノリ</t>
    </rPh>
    <phoneticPr fontId="15"/>
  </si>
  <si>
    <t>た０３</t>
    <phoneticPr fontId="15"/>
  </si>
  <si>
    <t>村地</t>
    <rPh sb="0" eb="2">
      <t>ムラチ</t>
    </rPh>
    <phoneticPr fontId="15"/>
  </si>
  <si>
    <t>直也</t>
    <rPh sb="0" eb="2">
      <t>ナオヤ</t>
    </rPh>
    <phoneticPr fontId="15"/>
  </si>
  <si>
    <t>小梶</t>
    <rPh sb="0" eb="2">
      <t>コカジ</t>
    </rPh>
    <phoneticPr fontId="15"/>
  </si>
  <si>
    <t>井原</t>
    <rPh sb="0" eb="2">
      <t>イハラ</t>
    </rPh>
    <phoneticPr fontId="15"/>
  </si>
  <si>
    <t>早苗</t>
    <rPh sb="0" eb="2">
      <t>サナエ</t>
    </rPh>
    <phoneticPr fontId="15"/>
  </si>
  <si>
    <t>坂上</t>
    <rPh sb="0" eb="2">
      <t>サカウエ</t>
    </rPh>
    <phoneticPr fontId="15"/>
  </si>
  <si>
    <t>治謙</t>
    <rPh sb="0" eb="1">
      <t>ハル</t>
    </rPh>
    <rPh sb="1" eb="2">
      <t>ケン</t>
    </rPh>
    <phoneticPr fontId="15"/>
  </si>
  <si>
    <t>川尻</t>
    <rPh sb="0" eb="2">
      <t>カワジリ</t>
    </rPh>
    <phoneticPr fontId="15"/>
  </si>
  <si>
    <t>実千代</t>
    <rPh sb="0" eb="1">
      <t>ジツ</t>
    </rPh>
    <rPh sb="1" eb="3">
      <t>チヨ</t>
    </rPh>
    <phoneticPr fontId="15"/>
  </si>
  <si>
    <t>増山</t>
    <rPh sb="0" eb="2">
      <t>マスヤマ</t>
    </rPh>
    <phoneticPr fontId="15"/>
  </si>
  <si>
    <t>浩明</t>
    <rPh sb="0" eb="2">
      <t>ヒロアキ</t>
    </rPh>
    <phoneticPr fontId="15"/>
  </si>
  <si>
    <t>刈谷</t>
    <rPh sb="0" eb="2">
      <t>カリヤ</t>
    </rPh>
    <phoneticPr fontId="15"/>
  </si>
  <si>
    <t>佳宏</t>
    <rPh sb="0" eb="2">
      <t>ヨシヒロ</t>
    </rPh>
    <phoneticPr fontId="15"/>
  </si>
  <si>
    <t>１８人</t>
    <rPh sb="2" eb="3">
      <t>ニン</t>
    </rPh>
    <phoneticPr fontId="15"/>
  </si>
  <si>
    <t>プラチナＴＣ</t>
  </si>
  <si>
    <t>プラチナＴＣ</t>
    <phoneticPr fontId="15"/>
  </si>
  <si>
    <t>ぷ０２</t>
    <phoneticPr fontId="15"/>
  </si>
  <si>
    <t>ぷ１２</t>
  </si>
  <si>
    <t>ぷ１３</t>
  </si>
  <si>
    <t>ぷ１４</t>
  </si>
  <si>
    <t>ぷ１５</t>
  </si>
  <si>
    <t>ぷ１６</t>
  </si>
  <si>
    <t>ぷ１７</t>
  </si>
  <si>
    <t>ぷ１８</t>
  </si>
  <si>
    <t>３１人</t>
    <rPh sb="2" eb="3">
      <t>ニン</t>
    </rPh>
    <phoneticPr fontId="15"/>
  </si>
  <si>
    <t>竹中</t>
    <rPh sb="0" eb="2">
      <t>タケナカ</t>
    </rPh>
    <phoneticPr fontId="15"/>
  </si>
  <si>
    <t>徳司</t>
    <rPh sb="0" eb="1">
      <t>トク</t>
    </rPh>
    <rPh sb="1" eb="2">
      <t>ツカサ</t>
    </rPh>
    <phoneticPr fontId="15"/>
  </si>
  <si>
    <t>レッドライオン</t>
    <phoneticPr fontId="15"/>
  </si>
  <si>
    <t>人嗣</t>
    <rPh sb="0" eb="2">
      <t>ヒトシ</t>
    </rPh>
    <phoneticPr fontId="15"/>
  </si>
  <si>
    <t>勝之</t>
    <rPh sb="0" eb="2">
      <t>カツユキ</t>
    </rPh>
    <phoneticPr fontId="15"/>
  </si>
  <si>
    <t>加藤</t>
    <rPh sb="0" eb="2">
      <t>カトウ</t>
    </rPh>
    <phoneticPr fontId="15"/>
  </si>
  <si>
    <t>昇</t>
    <rPh sb="0" eb="1">
      <t>ノボル</t>
    </rPh>
    <phoneticPr fontId="15"/>
  </si>
  <si>
    <t>大木</t>
    <rPh sb="0" eb="2">
      <t>オオキ</t>
    </rPh>
    <phoneticPr fontId="15"/>
  </si>
  <si>
    <t>浩</t>
    <rPh sb="0" eb="1">
      <t>ヒロシ</t>
    </rPh>
    <phoneticPr fontId="15"/>
  </si>
  <si>
    <t>春巳</t>
    <rPh sb="0" eb="1">
      <t>ハル</t>
    </rPh>
    <rPh sb="1" eb="2">
      <t>ミ</t>
    </rPh>
    <phoneticPr fontId="15"/>
  </si>
  <si>
    <t>林</t>
    <rPh sb="0" eb="1">
      <t>ハヤシ</t>
    </rPh>
    <phoneticPr fontId="15"/>
  </si>
  <si>
    <t>雅子</t>
    <rPh sb="0" eb="2">
      <t>マサコ</t>
    </rPh>
    <phoneticPr fontId="15"/>
  </si>
  <si>
    <t>し０８</t>
  </si>
  <si>
    <t>誠</t>
    <rPh sb="0" eb="1">
      <t>マコト</t>
    </rPh>
    <phoneticPr fontId="15"/>
  </si>
  <si>
    <t>晴之</t>
    <rPh sb="0" eb="2">
      <t>ハルユキ</t>
    </rPh>
    <phoneticPr fontId="15"/>
  </si>
  <si>
    <t>俊治</t>
    <rPh sb="0" eb="1">
      <t>トシ</t>
    </rPh>
    <rPh sb="1" eb="2">
      <t>ジ</t>
    </rPh>
    <phoneticPr fontId="15"/>
  </si>
  <si>
    <t>北村</t>
    <rPh sb="0" eb="2">
      <t>キタムラ</t>
    </rPh>
    <phoneticPr fontId="15"/>
  </si>
  <si>
    <t>弘司</t>
    <rPh sb="0" eb="1">
      <t>ヒロシ</t>
    </rPh>
    <rPh sb="1" eb="2">
      <t>ツカサ</t>
    </rPh>
    <phoneticPr fontId="15"/>
  </si>
  <si>
    <t>坪田</t>
    <rPh sb="0" eb="2">
      <t>ツボタ</t>
    </rPh>
    <phoneticPr fontId="15"/>
  </si>
  <si>
    <t>敏裕</t>
    <rPh sb="0" eb="1">
      <t>トシ</t>
    </rPh>
    <rPh sb="1" eb="2">
      <t>ユウ</t>
    </rPh>
    <phoneticPr fontId="15"/>
  </si>
  <si>
    <t>泰枝</t>
    <rPh sb="0" eb="1">
      <t>タイ</t>
    </rPh>
    <rPh sb="1" eb="2">
      <t>エダ</t>
    </rPh>
    <phoneticPr fontId="15"/>
  </si>
  <si>
    <t>槙田</t>
    <rPh sb="0" eb="1">
      <t>シン</t>
    </rPh>
    <rPh sb="1" eb="2">
      <t>タ</t>
    </rPh>
    <phoneticPr fontId="15"/>
  </si>
  <si>
    <t>学</t>
    <rPh sb="0" eb="1">
      <t>マナ</t>
    </rPh>
    <phoneticPr fontId="15"/>
  </si>
  <si>
    <t>平岩</t>
    <rPh sb="0" eb="2">
      <t>ヒライワ</t>
    </rPh>
    <phoneticPr fontId="15"/>
  </si>
  <si>
    <t>治司</t>
    <rPh sb="0" eb="1">
      <t>オサム</t>
    </rPh>
    <rPh sb="1" eb="2">
      <t>ツカサ</t>
    </rPh>
    <phoneticPr fontId="15"/>
  </si>
  <si>
    <t>井田</t>
    <rPh sb="0" eb="2">
      <t>イダ</t>
    </rPh>
    <phoneticPr fontId="15"/>
  </si>
  <si>
    <t>圭子</t>
    <rPh sb="0" eb="2">
      <t>ケイコ</t>
    </rPh>
    <phoneticPr fontId="15"/>
  </si>
  <si>
    <t>今村</t>
    <rPh sb="0" eb="2">
      <t>イマムラ</t>
    </rPh>
    <phoneticPr fontId="15"/>
  </si>
  <si>
    <t>宣明</t>
    <rPh sb="0" eb="2">
      <t>ノブアキ</t>
    </rPh>
    <phoneticPr fontId="15"/>
  </si>
  <si>
    <t>新谷</t>
    <rPh sb="0" eb="2">
      <t>シンガイ</t>
    </rPh>
    <phoneticPr fontId="15"/>
  </si>
  <si>
    <t>弘之</t>
    <rPh sb="0" eb="2">
      <t>ヒロユキ</t>
    </rPh>
    <phoneticPr fontId="15"/>
  </si>
  <si>
    <t>木瀬</t>
    <rPh sb="0" eb="2">
      <t>キセ</t>
    </rPh>
    <phoneticPr fontId="15"/>
  </si>
  <si>
    <t>茂雄</t>
    <rPh sb="0" eb="2">
      <t>シゲオ</t>
    </rPh>
    <phoneticPr fontId="15"/>
  </si>
  <si>
    <t>ドーラン</t>
  </si>
  <si>
    <t>デーブ</t>
  </si>
  <si>
    <t>英夫</t>
    <rPh sb="0" eb="2">
      <t>ヒデオ</t>
    </rPh>
    <phoneticPr fontId="15"/>
  </si>
  <si>
    <t>喜久子</t>
    <rPh sb="0" eb="3">
      <t>キクコ</t>
    </rPh>
    <phoneticPr fontId="15"/>
  </si>
  <si>
    <t>明子</t>
    <rPh sb="0" eb="2">
      <t>アキコ</t>
    </rPh>
    <phoneticPr fontId="15"/>
  </si>
  <si>
    <t>藤野</t>
    <rPh sb="0" eb="2">
      <t>フジノ</t>
    </rPh>
    <phoneticPr fontId="15"/>
  </si>
  <si>
    <t>秀明</t>
    <rPh sb="0" eb="2">
      <t>ヒデアキ</t>
    </rPh>
    <phoneticPr fontId="15"/>
  </si>
  <si>
    <t>油利</t>
    <rPh sb="0" eb="2">
      <t>ユリ</t>
    </rPh>
    <phoneticPr fontId="15"/>
  </si>
  <si>
    <t>享</t>
    <rPh sb="0" eb="1">
      <t>トオル</t>
    </rPh>
    <phoneticPr fontId="15"/>
  </si>
  <si>
    <t>西村</t>
    <rPh sb="0" eb="2">
      <t>ニシムラ</t>
    </rPh>
    <phoneticPr fontId="15"/>
  </si>
  <si>
    <t>国太郎</t>
    <rPh sb="0" eb="3">
      <t>クニタロウ</t>
    </rPh>
    <phoneticPr fontId="15"/>
  </si>
  <si>
    <t>豊郷町</t>
    <rPh sb="0" eb="3">
      <t>トヨサトチョウ</t>
    </rPh>
    <phoneticPr fontId="15"/>
  </si>
  <si>
    <t>岸田</t>
    <rPh sb="0" eb="2">
      <t>キシダ</t>
    </rPh>
    <phoneticPr fontId="15"/>
  </si>
  <si>
    <t>昌子</t>
    <rPh sb="0" eb="2">
      <t>マサコ</t>
    </rPh>
    <phoneticPr fontId="15"/>
  </si>
  <si>
    <t>宇野</t>
    <rPh sb="0" eb="2">
      <t>ウノ</t>
    </rPh>
    <phoneticPr fontId="15"/>
  </si>
  <si>
    <t>直八</t>
    <rPh sb="0" eb="1">
      <t>ナオ</t>
    </rPh>
    <rPh sb="1" eb="2">
      <t>ハチ</t>
    </rPh>
    <phoneticPr fontId="15"/>
  </si>
  <si>
    <t>OK</t>
    <phoneticPr fontId="15"/>
  </si>
  <si>
    <t>細原</t>
    <rPh sb="0" eb="1">
      <t>ホソ</t>
    </rPh>
    <rPh sb="1" eb="2">
      <t>ハラ</t>
    </rPh>
    <phoneticPr fontId="15"/>
  </si>
  <si>
    <t>禎夫</t>
  </si>
  <si>
    <t>あ３９</t>
  </si>
  <si>
    <t>ぐ２８</t>
  </si>
  <si>
    <t>安田</t>
    <rPh sb="0" eb="2">
      <t>ヤスダ</t>
    </rPh>
    <phoneticPr fontId="15"/>
  </si>
  <si>
    <t>椋太</t>
    <rPh sb="0" eb="1">
      <t>リョウ</t>
    </rPh>
    <rPh sb="1" eb="2">
      <t>タ</t>
    </rPh>
    <phoneticPr fontId="15"/>
  </si>
  <si>
    <t>ぐ２９</t>
  </si>
  <si>
    <t>楓</t>
    <rPh sb="0" eb="1">
      <t>カエデ</t>
    </rPh>
    <phoneticPr fontId="15"/>
  </si>
  <si>
    <t>ぐ３０</t>
  </si>
  <si>
    <t>一圓</t>
    <rPh sb="0" eb="2">
      <t>イチエン</t>
    </rPh>
    <phoneticPr fontId="15"/>
  </si>
  <si>
    <t>寧々</t>
    <rPh sb="0" eb="2">
      <t>ネネ</t>
    </rPh>
    <phoneticPr fontId="15"/>
  </si>
  <si>
    <t>う５５</t>
  </si>
  <si>
    <t>た０４</t>
  </si>
  <si>
    <t>た０５</t>
  </si>
  <si>
    <t>た０６</t>
  </si>
  <si>
    <t>た０７</t>
  </si>
  <si>
    <t>た０８</t>
  </si>
  <si>
    <t>た０９</t>
  </si>
  <si>
    <t>た１０</t>
  </si>
  <si>
    <t>２０２６年度東近江市テニス協会登録ナンバー</t>
    <rPh sb="4" eb="6">
      <t>ネンド</t>
    </rPh>
    <rPh sb="6" eb="10">
      <t>ヒガシオウミシ</t>
    </rPh>
    <rPh sb="13" eb="15">
      <t>キョウカイ</t>
    </rPh>
    <rPh sb="15" eb="17">
      <t>トウロク</t>
    </rPh>
    <phoneticPr fontId="15"/>
  </si>
  <si>
    <t>谷崎</t>
    <rPh sb="0" eb="1">
      <t>タニ</t>
    </rPh>
    <rPh sb="1" eb="2">
      <t>サキ</t>
    </rPh>
    <phoneticPr fontId="15"/>
  </si>
  <si>
    <t>あぷ３３</t>
  </si>
  <si>
    <t>赤木</t>
    <rPh sb="0" eb="2">
      <t>アカギ</t>
    </rPh>
    <phoneticPr fontId="15"/>
  </si>
  <si>
    <t>拓</t>
    <rPh sb="0" eb="1">
      <t>タク</t>
    </rPh>
    <phoneticPr fontId="15"/>
  </si>
  <si>
    <t>川上</t>
    <phoneticPr fontId="15"/>
  </si>
  <si>
    <t>駿亮</t>
    <rPh sb="0" eb="1">
      <t>シュン</t>
    </rPh>
    <rPh sb="1" eb="2">
      <t>リョウ</t>
    </rPh>
    <phoneticPr fontId="15"/>
  </si>
  <si>
    <t>悠大</t>
    <rPh sb="0" eb="2">
      <t>ユウダイ</t>
    </rPh>
    <phoneticPr fontId="15"/>
  </si>
  <si>
    <t>け２５</t>
  </si>
  <si>
    <t>希子</t>
    <rPh sb="0" eb="2">
      <t>キコ</t>
    </rPh>
    <phoneticPr fontId="15"/>
  </si>
  <si>
    <t>け２６</t>
  </si>
  <si>
    <r>
      <rPr>
        <b/>
        <sz val="11"/>
        <rFont val="MS UI Gothic"/>
        <family val="3"/>
        <charset val="128"/>
      </rPr>
      <t>𠮷</t>
    </r>
    <r>
      <rPr>
        <b/>
        <sz val="11"/>
        <rFont val="MS UI Gothic"/>
        <family val="3"/>
        <charset val="128"/>
      </rPr>
      <t>越</t>
    </r>
    <rPh sb="2" eb="3">
      <t>コ</t>
    </rPh>
    <phoneticPr fontId="15"/>
  </si>
  <si>
    <t>洋一</t>
    <rPh sb="0" eb="2">
      <t>ヨウイチ</t>
    </rPh>
    <phoneticPr fontId="15"/>
  </si>
  <si>
    <t>け２７</t>
  </si>
  <si>
    <t>稲岡</t>
    <phoneticPr fontId="15"/>
  </si>
  <si>
    <t>沙良</t>
    <rPh sb="0" eb="2">
      <t>サラ</t>
    </rPh>
    <phoneticPr fontId="15"/>
  </si>
  <si>
    <t>き３１</t>
  </si>
  <si>
    <t>岩崎</t>
    <rPh sb="0" eb="2">
      <t>イワサキ</t>
    </rPh>
    <phoneticPr fontId="15"/>
  </si>
  <si>
    <t>開</t>
    <rPh sb="0" eb="1">
      <t>カイ</t>
    </rPh>
    <phoneticPr fontId="15"/>
  </si>
  <si>
    <t>き３２</t>
  </si>
  <si>
    <t>狩野</t>
    <rPh sb="0" eb="2">
      <t>カリノ</t>
    </rPh>
    <phoneticPr fontId="15"/>
  </si>
  <si>
    <t>雅斗</t>
    <rPh sb="0" eb="1">
      <t>マサ</t>
    </rPh>
    <rPh sb="1" eb="2">
      <t>ト</t>
    </rPh>
    <phoneticPr fontId="15"/>
  </si>
  <si>
    <t>き３３</t>
  </si>
  <si>
    <t>西岡</t>
    <rPh sb="0" eb="1">
      <t>ニシ</t>
    </rPh>
    <rPh sb="1" eb="2">
      <t>オカ</t>
    </rPh>
    <phoneticPr fontId="15"/>
  </si>
  <si>
    <t>庸介</t>
    <rPh sb="0" eb="2">
      <t>ヨウスケ</t>
    </rPh>
    <phoneticPr fontId="15"/>
  </si>
  <si>
    <t>き３４</t>
  </si>
  <si>
    <t>和田</t>
    <rPh sb="0" eb="2">
      <t>ワダ</t>
    </rPh>
    <phoneticPr fontId="15"/>
  </si>
  <si>
    <t>洸</t>
    <rPh sb="0" eb="1">
      <t>ヒカル</t>
    </rPh>
    <phoneticPr fontId="15"/>
  </si>
  <si>
    <t>八木</t>
    <rPh sb="0" eb="2">
      <t>ヤギ</t>
    </rPh>
    <phoneticPr fontId="15"/>
  </si>
  <si>
    <t>拓己</t>
    <rPh sb="0" eb="2">
      <t>タクミ</t>
    </rPh>
    <phoneticPr fontId="15"/>
  </si>
  <si>
    <t>ふ２３</t>
  </si>
  <si>
    <t>ふ２４</t>
  </si>
  <si>
    <t>順子</t>
    <rPh sb="0" eb="2">
      <t>ジュンコ</t>
    </rPh>
    <phoneticPr fontId="15"/>
  </si>
  <si>
    <t>ふ２５</t>
  </si>
  <si>
    <t>義規</t>
    <rPh sb="0" eb="2">
      <t>ヨシノリ</t>
    </rPh>
    <phoneticPr fontId="15"/>
  </si>
  <si>
    <t>う０１</t>
    <phoneticPr fontId="15"/>
  </si>
  <si>
    <t>う０２</t>
    <phoneticPr fontId="15"/>
  </si>
  <si>
    <t>久保田</t>
    <rPh sb="0" eb="3">
      <t>クボタ</t>
    </rPh>
    <phoneticPr fontId="15"/>
  </si>
  <si>
    <t>勉</t>
    <rPh sb="0" eb="1">
      <t>ツトム</t>
    </rPh>
    <phoneticPr fontId="15"/>
  </si>
  <si>
    <t>垣内</t>
    <rPh sb="0" eb="2">
      <t>カキウチ</t>
    </rPh>
    <phoneticPr fontId="15"/>
  </si>
  <si>
    <t>義則</t>
    <rPh sb="0" eb="2">
      <t>ヨシノリ</t>
    </rPh>
    <phoneticPr fontId="15"/>
  </si>
  <si>
    <t>雅嗣</t>
    <rPh sb="0" eb="1">
      <t>マサ</t>
    </rPh>
    <rPh sb="1" eb="2">
      <t>ツグ</t>
    </rPh>
    <phoneticPr fontId="15"/>
  </si>
  <si>
    <t>健一</t>
    <rPh sb="0" eb="2">
      <t>ケンイチ</t>
    </rPh>
    <phoneticPr fontId="15"/>
  </si>
  <si>
    <t>皓輝</t>
    <rPh sb="0" eb="1">
      <t>コウ</t>
    </rPh>
    <rPh sb="1" eb="2">
      <t>テル</t>
    </rPh>
    <phoneticPr fontId="15"/>
  </si>
  <si>
    <t>徹</t>
    <rPh sb="0" eb="1">
      <t>トオル</t>
    </rPh>
    <phoneticPr fontId="15"/>
  </si>
  <si>
    <t>中田</t>
    <rPh sb="0" eb="2">
      <t>ナカタ</t>
    </rPh>
    <phoneticPr fontId="15"/>
  </si>
  <si>
    <t>富憲</t>
    <rPh sb="0" eb="2">
      <t>トミノリ</t>
    </rPh>
    <phoneticPr fontId="15"/>
  </si>
  <si>
    <t>利光</t>
    <phoneticPr fontId="15"/>
  </si>
  <si>
    <t>龍司</t>
    <phoneticPr fontId="15"/>
  </si>
  <si>
    <t>篤司</t>
    <rPh sb="0" eb="2">
      <t>アツシ</t>
    </rPh>
    <phoneticPr fontId="15"/>
  </si>
  <si>
    <t>坂田</t>
    <rPh sb="0" eb="2">
      <t>サカタ</t>
    </rPh>
    <phoneticPr fontId="15"/>
  </si>
  <si>
    <t>義記</t>
    <rPh sb="0" eb="1">
      <t>ヨシ</t>
    </rPh>
    <rPh sb="1" eb="2">
      <t>キ</t>
    </rPh>
    <phoneticPr fontId="15"/>
  </si>
  <si>
    <t>渡邊</t>
    <rPh sb="0" eb="2">
      <t>ワタナベ</t>
    </rPh>
    <phoneticPr fontId="15"/>
  </si>
  <si>
    <t>直洋</t>
    <rPh sb="0" eb="2">
      <t>ナオヒロ</t>
    </rPh>
    <phoneticPr fontId="15"/>
  </si>
  <si>
    <t>猪師</t>
    <rPh sb="0" eb="1">
      <t>イノシシ</t>
    </rPh>
    <rPh sb="1" eb="2">
      <t>シ</t>
    </rPh>
    <phoneticPr fontId="15"/>
  </si>
  <si>
    <t>崇人</t>
    <rPh sb="0" eb="1">
      <t>タカシ</t>
    </rPh>
    <rPh sb="1" eb="2">
      <t>ヒト</t>
    </rPh>
    <phoneticPr fontId="15"/>
  </si>
  <si>
    <t>章大</t>
    <rPh sb="0" eb="1">
      <t>ショウ</t>
    </rPh>
    <rPh sb="1" eb="2">
      <t>ダイ</t>
    </rPh>
    <phoneticPr fontId="15"/>
  </si>
  <si>
    <t>徳光</t>
    <rPh sb="0" eb="2">
      <t>トクミツ</t>
    </rPh>
    <phoneticPr fontId="15"/>
  </si>
  <si>
    <t>亮真</t>
    <rPh sb="0" eb="1">
      <t>リョウ</t>
    </rPh>
    <rPh sb="1" eb="2">
      <t>シン</t>
    </rPh>
    <phoneticPr fontId="15"/>
  </si>
  <si>
    <t>元生</t>
    <rPh sb="0" eb="1">
      <t>モト</t>
    </rPh>
    <rPh sb="1" eb="2">
      <t>イ</t>
    </rPh>
    <phoneticPr fontId="15"/>
  </si>
  <si>
    <t>光亮</t>
    <rPh sb="0" eb="1">
      <t>ヒカ</t>
    </rPh>
    <rPh sb="1" eb="2">
      <t>リョウ</t>
    </rPh>
    <phoneticPr fontId="15"/>
  </si>
  <si>
    <t>今井</t>
    <rPh sb="0" eb="2">
      <t>イマイ</t>
    </rPh>
    <phoneticPr fontId="15"/>
  </si>
  <si>
    <t>邦子</t>
    <rPh sb="0" eb="2">
      <t>ジュンコ</t>
    </rPh>
    <phoneticPr fontId="15"/>
  </si>
  <si>
    <t>牛道</t>
    <rPh sb="0" eb="2">
      <t>ウシミチ</t>
    </rPh>
    <phoneticPr fontId="15"/>
  </si>
  <si>
    <t>心</t>
    <rPh sb="0" eb="1">
      <t>ココロ</t>
    </rPh>
    <phoneticPr fontId="15"/>
  </si>
  <si>
    <t>美香</t>
    <rPh sb="0" eb="2">
      <t>ミカ</t>
    </rPh>
    <phoneticPr fontId="15"/>
  </si>
  <si>
    <t>佳子</t>
    <rPh sb="0" eb="2">
      <t>ヨシコ</t>
    </rPh>
    <phoneticPr fontId="15"/>
  </si>
  <si>
    <t>直子</t>
    <rPh sb="0" eb="2">
      <t>ナオコ</t>
    </rPh>
    <phoneticPr fontId="15"/>
  </si>
  <si>
    <t>竜王町</t>
    <rPh sb="0" eb="3">
      <t>リュウオウチョウ</t>
    </rPh>
    <phoneticPr fontId="15"/>
  </si>
  <si>
    <t>藤田</t>
    <rPh sb="0" eb="2">
      <t>フジタ</t>
    </rPh>
    <phoneticPr fontId="15"/>
  </si>
  <si>
    <t>博美</t>
    <rPh sb="0" eb="2">
      <t>ヒロミ</t>
    </rPh>
    <phoneticPr fontId="15"/>
  </si>
  <si>
    <t>光代</t>
    <rPh sb="0" eb="2">
      <t>ミツヨ</t>
    </rPh>
    <phoneticPr fontId="15"/>
  </si>
  <si>
    <t>亜利沙</t>
    <rPh sb="0" eb="3">
      <t>アリサ</t>
    </rPh>
    <phoneticPr fontId="15"/>
  </si>
  <si>
    <t>村田</t>
    <rPh sb="0" eb="2">
      <t>ムラタ</t>
    </rPh>
    <phoneticPr fontId="15"/>
  </si>
  <si>
    <t>彩子</t>
    <phoneticPr fontId="15"/>
  </si>
  <si>
    <t>村川</t>
    <rPh sb="0" eb="2">
      <t>ムラカワ</t>
    </rPh>
    <phoneticPr fontId="15"/>
  </si>
  <si>
    <t>庸子</t>
    <rPh sb="0" eb="2">
      <t>ヨウコ</t>
    </rPh>
    <phoneticPr fontId="15"/>
  </si>
  <si>
    <t>古株</t>
    <rPh sb="0" eb="2">
      <t>コカブ</t>
    </rPh>
    <phoneticPr fontId="15"/>
  </si>
  <si>
    <t>淳子</t>
    <rPh sb="0" eb="2">
      <t>ジュンコ</t>
    </rPh>
    <phoneticPr fontId="15"/>
  </si>
  <si>
    <t>大輔</t>
    <rPh sb="0" eb="2">
      <t>ダイスケ</t>
    </rPh>
    <phoneticPr fontId="15"/>
  </si>
  <si>
    <t>う５６</t>
  </si>
  <si>
    <t>袖岡</t>
    <rPh sb="0" eb="2">
      <t>ソデオカ</t>
    </rPh>
    <phoneticPr fontId="15"/>
  </si>
  <si>
    <t>毅志</t>
    <rPh sb="0" eb="1">
      <t>タケシ</t>
    </rPh>
    <rPh sb="1" eb="2">
      <t>シ</t>
    </rPh>
    <phoneticPr fontId="15"/>
  </si>
  <si>
    <t>上川</t>
    <rPh sb="0" eb="2">
      <t>カミカワ</t>
    </rPh>
    <phoneticPr fontId="15"/>
  </si>
  <si>
    <t>かの子</t>
    <rPh sb="2" eb="3">
      <t>コ</t>
    </rPh>
    <phoneticPr fontId="15"/>
  </si>
  <si>
    <t>ぷ０１</t>
    <phoneticPr fontId="15"/>
  </si>
  <si>
    <t>吉田</t>
    <rPh sb="0" eb="2">
      <t>ヨシダ</t>
    </rPh>
    <phoneticPr fontId="15"/>
  </si>
  <si>
    <t>知司</t>
    <rPh sb="0" eb="2">
      <t>トモジ</t>
    </rPh>
    <phoneticPr fontId="15"/>
  </si>
  <si>
    <t>一丸</t>
    <rPh sb="0" eb="2">
      <t>イチマル</t>
    </rPh>
    <phoneticPr fontId="15"/>
  </si>
  <si>
    <t>征功</t>
    <rPh sb="0" eb="1">
      <t>セイ</t>
    </rPh>
    <rPh sb="1" eb="2">
      <t>イサオ</t>
    </rPh>
    <phoneticPr fontId="15"/>
  </si>
  <si>
    <t>青井</t>
    <rPh sb="0" eb="2">
      <t>アオイ</t>
    </rPh>
    <phoneticPr fontId="15"/>
  </si>
  <si>
    <t>亘</t>
    <rPh sb="0" eb="1">
      <t>ワタル</t>
    </rPh>
    <phoneticPr fontId="15"/>
  </si>
  <si>
    <t>澤井</t>
    <rPh sb="0" eb="2">
      <t>サワイ</t>
    </rPh>
    <phoneticPr fontId="15"/>
  </si>
  <si>
    <t>恵子</t>
    <rPh sb="0" eb="2">
      <t>ケイコ</t>
    </rPh>
    <phoneticPr fontId="15"/>
  </si>
  <si>
    <t>関</t>
    <rPh sb="0" eb="1">
      <t>セキ</t>
    </rPh>
    <phoneticPr fontId="15"/>
  </si>
  <si>
    <t>弘次</t>
    <rPh sb="0" eb="2">
      <t>コウジ</t>
    </rPh>
    <phoneticPr fontId="15"/>
  </si>
  <si>
    <t>愛荘町</t>
    <rPh sb="0" eb="1">
      <t>アイ</t>
    </rPh>
    <rPh sb="2" eb="3">
      <t>チョウ</t>
    </rPh>
    <phoneticPr fontId="15"/>
  </si>
  <si>
    <t>但中</t>
    <rPh sb="0" eb="1">
      <t>タン</t>
    </rPh>
    <rPh sb="1" eb="2">
      <t>ナカ</t>
    </rPh>
    <phoneticPr fontId="15"/>
  </si>
  <si>
    <t>昭三</t>
    <rPh sb="0" eb="2">
      <t>ショウゾウ</t>
    </rPh>
    <phoneticPr fontId="15"/>
  </si>
  <si>
    <t>松田</t>
    <rPh sb="0" eb="2">
      <t>マツダ</t>
    </rPh>
    <phoneticPr fontId="15"/>
  </si>
  <si>
    <t>森谷</t>
    <rPh sb="0" eb="2">
      <t>モリタニ</t>
    </rPh>
    <phoneticPr fontId="15"/>
  </si>
  <si>
    <t>山形</t>
    <rPh sb="0" eb="2">
      <t>ヤマガタ</t>
    </rPh>
    <phoneticPr fontId="15"/>
  </si>
  <si>
    <t>公平</t>
    <rPh sb="0" eb="2">
      <t>コウヘイ</t>
    </rPh>
    <phoneticPr fontId="15"/>
  </si>
  <si>
    <t>谷口</t>
    <rPh sb="0" eb="2">
      <t>タニグチ</t>
    </rPh>
    <phoneticPr fontId="15"/>
  </si>
  <si>
    <t>一男</t>
    <rPh sb="0" eb="2">
      <t>カズオ</t>
    </rPh>
    <phoneticPr fontId="15"/>
  </si>
  <si>
    <t>鶴田</t>
    <rPh sb="0" eb="2">
      <t>ツルタ</t>
    </rPh>
    <phoneticPr fontId="15"/>
  </si>
  <si>
    <t>進</t>
    <rPh sb="0" eb="1">
      <t>ススム</t>
    </rPh>
    <phoneticPr fontId="15"/>
  </si>
  <si>
    <t>早川</t>
    <rPh sb="0" eb="2">
      <t>ハヤカワ</t>
    </rPh>
    <phoneticPr fontId="15"/>
  </si>
  <si>
    <t>諭</t>
    <rPh sb="0" eb="1">
      <t>サトシ</t>
    </rPh>
    <phoneticPr fontId="15"/>
  </si>
  <si>
    <t>堀川</t>
    <rPh sb="0" eb="2">
      <t>ホリカワ</t>
    </rPh>
    <phoneticPr fontId="15"/>
  </si>
  <si>
    <t>敬児</t>
    <rPh sb="0" eb="1">
      <t>ケイ</t>
    </rPh>
    <rPh sb="1" eb="2">
      <t>ジ</t>
    </rPh>
    <phoneticPr fontId="15"/>
  </si>
  <si>
    <t>水</t>
    <rPh sb="0" eb="1">
      <t>ミズ</t>
    </rPh>
    <phoneticPr fontId="15"/>
  </si>
  <si>
    <t>義治</t>
    <rPh sb="0" eb="2">
      <t>ヨシハル</t>
    </rPh>
    <phoneticPr fontId="15"/>
  </si>
  <si>
    <t>牧村</t>
    <rPh sb="0" eb="2">
      <t>マキムラ</t>
    </rPh>
    <phoneticPr fontId="15"/>
  </si>
  <si>
    <t>裕子</t>
    <rPh sb="0" eb="2">
      <t>ユウコ</t>
    </rPh>
    <phoneticPr fontId="15"/>
  </si>
  <si>
    <t>ひ０１</t>
    <phoneticPr fontId="15"/>
  </si>
  <si>
    <t>湖東シニア東近江</t>
    <rPh sb="0" eb="2">
      <t>コトウ</t>
    </rPh>
    <rPh sb="5" eb="8">
      <t>ヒガシオウミ</t>
    </rPh>
    <phoneticPr fontId="15"/>
  </si>
  <si>
    <t>ひ０２</t>
    <phoneticPr fontId="15"/>
  </si>
  <si>
    <t>ひ０３</t>
  </si>
  <si>
    <t>ひ０４</t>
  </si>
  <si>
    <t>ひ０５</t>
  </si>
  <si>
    <t>ひ０６</t>
  </si>
  <si>
    <t>ひ０７</t>
  </si>
  <si>
    <t>ひ０８</t>
  </si>
  <si>
    <t>JB愛SHO-TC</t>
    <rPh sb="2" eb="3">
      <t>アイ</t>
    </rPh>
    <phoneticPr fontId="15"/>
  </si>
  <si>
    <t>ひ０９</t>
  </si>
  <si>
    <t>ひ１０</t>
  </si>
  <si>
    <t>ひ１１</t>
  </si>
  <si>
    <t>ひ１２</t>
  </si>
  <si>
    <t>ひ１３</t>
  </si>
  <si>
    <t>ひ１４</t>
  </si>
  <si>
    <t>ひ１５</t>
  </si>
  <si>
    <t>ひ１６</t>
  </si>
  <si>
    <t>ピンクパンダ</t>
    <phoneticPr fontId="15"/>
  </si>
  <si>
    <t>ひ１７</t>
  </si>
  <si>
    <t>ひ１８</t>
  </si>
  <si>
    <t>ひ１９</t>
  </si>
  <si>
    <t>ひ２０</t>
  </si>
  <si>
    <t>ひ２１</t>
  </si>
  <si>
    <t>ひ２２</t>
  </si>
  <si>
    <t>ひ２３</t>
  </si>
  <si>
    <t>ひ２４</t>
  </si>
  <si>
    <t>ひ２５</t>
  </si>
  <si>
    <t>ひ２６</t>
  </si>
  <si>
    <t>ひ２７</t>
  </si>
  <si>
    <t>ひ２８</t>
  </si>
  <si>
    <t>ひ２９</t>
  </si>
  <si>
    <t>河合</t>
    <rPh sb="0" eb="2">
      <t>カワイ</t>
    </rPh>
    <phoneticPr fontId="15"/>
  </si>
  <si>
    <t>仙治</t>
    <rPh sb="0" eb="1">
      <t>セン</t>
    </rPh>
    <rPh sb="1" eb="2">
      <t>ジ</t>
    </rPh>
    <phoneticPr fontId="15"/>
  </si>
  <si>
    <t>ひ３０</t>
  </si>
  <si>
    <t>ひ３１</t>
  </si>
  <si>
    <t>こ０２</t>
    <phoneticPr fontId="15"/>
  </si>
  <si>
    <t>こ０３</t>
    <phoneticPr fontId="15"/>
  </si>
  <si>
    <t>第22回　東近江市ミックスダブルス大会</t>
    <rPh sb="0" eb="1">
      <t>ダイ</t>
    </rPh>
    <phoneticPr fontId="2"/>
  </si>
  <si>
    <t>OV140</t>
    <phoneticPr fontId="2"/>
  </si>
  <si>
    <t>OV120</t>
    <phoneticPr fontId="2"/>
  </si>
  <si>
    <t>OV100</t>
    <phoneticPr fontId="2"/>
  </si>
  <si>
    <t>Bクラス</t>
    <phoneticPr fontId="2"/>
  </si>
  <si>
    <t>Aクラス</t>
    <phoneticPr fontId="2"/>
  </si>
  <si>
    <t>う２３</t>
    <phoneticPr fontId="2"/>
  </si>
  <si>
    <t>ふ１３</t>
    <phoneticPr fontId="2"/>
  </si>
  <si>
    <t>う１０</t>
    <phoneticPr fontId="2"/>
  </si>
  <si>
    <t>う５２</t>
    <phoneticPr fontId="2"/>
  </si>
  <si>
    <t>ぐ１１</t>
    <phoneticPr fontId="2"/>
  </si>
  <si>
    <t>あぷ２４</t>
    <phoneticPr fontId="2"/>
  </si>
  <si>
    <t>け０３</t>
    <phoneticPr fontId="2"/>
  </si>
  <si>
    <t>一般</t>
    <rPh sb="0" eb="2">
      <t>イッパン</t>
    </rPh>
    <phoneticPr fontId="2"/>
  </si>
  <si>
    <t>和仁</t>
    <rPh sb="0" eb="2">
      <t>カズヒト</t>
    </rPh>
    <phoneticPr fontId="2"/>
  </si>
  <si>
    <t>け１０</t>
    <phoneticPr fontId="2"/>
  </si>
  <si>
    <t>あぷ２７</t>
    <phoneticPr fontId="2"/>
  </si>
  <si>
    <t>ふ２４</t>
    <phoneticPr fontId="2"/>
  </si>
  <si>
    <t>ふ０６</t>
    <phoneticPr fontId="2"/>
  </si>
  <si>
    <t>け０１</t>
    <phoneticPr fontId="2"/>
  </si>
  <si>
    <t>け２７</t>
    <phoneticPr fontId="2"/>
  </si>
  <si>
    <t>KテニスJr</t>
    <phoneticPr fontId="2"/>
  </si>
  <si>
    <t>リーグ１</t>
    <phoneticPr fontId="2"/>
  </si>
  <si>
    <t>リーグ２</t>
    <phoneticPr fontId="2"/>
  </si>
  <si>
    <t>リーグ３</t>
    <phoneticPr fontId="2"/>
  </si>
  <si>
    <t>ふ１４</t>
    <phoneticPr fontId="2"/>
  </si>
  <si>
    <t>ふ０４</t>
    <phoneticPr fontId="2"/>
  </si>
  <si>
    <t>う４２</t>
    <phoneticPr fontId="2"/>
  </si>
  <si>
    <t>1位リーグ</t>
    <rPh sb="1" eb="2">
      <t>イ</t>
    </rPh>
    <phoneticPr fontId="2"/>
  </si>
  <si>
    <t>2位リーグ</t>
    <rPh sb="1" eb="2">
      <t>イ</t>
    </rPh>
    <phoneticPr fontId="2"/>
  </si>
  <si>
    <t>3位リーグ</t>
    <rPh sb="1" eb="2">
      <t>イ</t>
    </rPh>
    <phoneticPr fontId="2"/>
  </si>
  <si>
    <t>ふ１９</t>
    <phoneticPr fontId="2"/>
  </si>
  <si>
    <t>ふ０２</t>
    <phoneticPr fontId="2"/>
  </si>
  <si>
    <t>あ２４</t>
    <phoneticPr fontId="2"/>
  </si>
  <si>
    <t>う１３</t>
    <phoneticPr fontId="2"/>
  </si>
  <si>
    <t>あ２８</t>
    <phoneticPr fontId="2"/>
  </si>
  <si>
    <t>あ０１</t>
    <phoneticPr fontId="2"/>
  </si>
  <si>
    <t>あ３７</t>
    <phoneticPr fontId="2"/>
  </si>
  <si>
    <t>あ１９</t>
    <phoneticPr fontId="2"/>
  </si>
  <si>
    <t>あ３３</t>
    <phoneticPr fontId="2"/>
  </si>
  <si>
    <t>坂本</t>
    <rPh sb="0" eb="2">
      <t>サカモト</t>
    </rPh>
    <phoneticPr fontId="2"/>
  </si>
  <si>
    <t>う４３</t>
    <phoneticPr fontId="2"/>
  </si>
  <si>
    <t>う０６</t>
    <phoneticPr fontId="2"/>
  </si>
  <si>
    <t>あぷ１６</t>
    <phoneticPr fontId="2"/>
  </si>
  <si>
    <t>彌山</t>
    <rPh sb="0" eb="1">
      <t>ミ</t>
    </rPh>
    <rPh sb="1" eb="2">
      <t>ヤマ</t>
    </rPh>
    <phoneticPr fontId="2"/>
  </si>
  <si>
    <t>う３６</t>
    <phoneticPr fontId="2"/>
  </si>
  <si>
    <t>ふ０８</t>
    <phoneticPr fontId="2"/>
  </si>
  <si>
    <t>う４０</t>
    <phoneticPr fontId="2"/>
  </si>
  <si>
    <t>あぷ０２</t>
    <phoneticPr fontId="2"/>
  </si>
  <si>
    <t>あぷ０９</t>
    <phoneticPr fontId="2"/>
  </si>
  <si>
    <t>木村</t>
    <rPh sb="0" eb="2">
      <t>キムラ</t>
    </rPh>
    <phoneticPr fontId="2"/>
  </si>
  <si>
    <t>一般</t>
    <rPh sb="0" eb="2">
      <t>イッパン</t>
    </rPh>
    <phoneticPr fontId="2"/>
  </si>
  <si>
    <t>あ３５</t>
    <phoneticPr fontId="2"/>
  </si>
  <si>
    <t>今村</t>
    <rPh sb="0" eb="2">
      <t>イマムラ</t>
    </rPh>
    <phoneticPr fontId="2"/>
  </si>
  <si>
    <t>ひ２４</t>
    <phoneticPr fontId="2"/>
  </si>
  <si>
    <t>ひ２７</t>
    <phoneticPr fontId="2"/>
  </si>
  <si>
    <t>ふ１１</t>
    <phoneticPr fontId="2"/>
  </si>
  <si>
    <t>ふ２０</t>
    <phoneticPr fontId="2"/>
  </si>
  <si>
    <t>ぷ１８</t>
    <phoneticPr fontId="2"/>
  </si>
  <si>
    <t>岩本</t>
    <rPh sb="0" eb="2">
      <t>イワモト</t>
    </rPh>
    <phoneticPr fontId="2"/>
  </si>
  <si>
    <t>ひ２３</t>
    <phoneticPr fontId="2"/>
  </si>
  <si>
    <t>ひ１６</t>
    <phoneticPr fontId="2"/>
  </si>
  <si>
    <t>け０６</t>
    <phoneticPr fontId="2"/>
  </si>
  <si>
    <t>ぷ０１</t>
    <phoneticPr fontId="2"/>
  </si>
  <si>
    <t>村田</t>
    <rPh sb="0" eb="2">
      <t>ムラタ</t>
    </rPh>
    <phoneticPr fontId="2"/>
  </si>
  <si>
    <t>ひ０６</t>
    <phoneticPr fontId="2"/>
  </si>
  <si>
    <t>ひ１３</t>
    <phoneticPr fontId="2"/>
  </si>
  <si>
    <t>ぷ１１</t>
    <phoneticPr fontId="2"/>
  </si>
  <si>
    <t>ひ１７</t>
    <phoneticPr fontId="2"/>
  </si>
  <si>
    <t>ひ０１</t>
    <phoneticPr fontId="2"/>
  </si>
  <si>
    <t>①</t>
    <phoneticPr fontId="2"/>
  </si>
  <si>
    <t>②</t>
    <phoneticPr fontId="2"/>
  </si>
  <si>
    <t>OV140_1-1</t>
    <phoneticPr fontId="2"/>
  </si>
  <si>
    <t>OV140_1-2</t>
  </si>
  <si>
    <t>OV140_1-3</t>
  </si>
  <si>
    <t>OV140_1-4</t>
  </si>
  <si>
    <t>OV140_1-5</t>
  </si>
  <si>
    <t>OV140_1-6</t>
  </si>
  <si>
    <t>OV140_2-1</t>
    <phoneticPr fontId="2"/>
  </si>
  <si>
    <t>OV140_2-2</t>
  </si>
  <si>
    <t>OV140_2-3</t>
  </si>
  <si>
    <t>OV140_2-4</t>
  </si>
  <si>
    <t>OV140_2-5</t>
  </si>
  <si>
    <t>OV140_2-6</t>
  </si>
  <si>
    <t>各リーグ1,2位写真撮影</t>
    <rPh sb="0" eb="1">
      <t>カク</t>
    </rPh>
    <rPh sb="7" eb="8">
      <t>イ</t>
    </rPh>
    <rPh sb="8" eb="12">
      <t>シャシンサツエイ</t>
    </rPh>
    <phoneticPr fontId="2"/>
  </si>
  <si>
    <t>OV140決勝T①</t>
    <rPh sb="5" eb="7">
      <t>ケッショウ</t>
    </rPh>
    <phoneticPr fontId="2"/>
  </si>
  <si>
    <t>OV140決勝T②</t>
    <rPh sb="5" eb="7">
      <t>ケッショウ</t>
    </rPh>
    <phoneticPr fontId="2"/>
  </si>
  <si>
    <t>A級1</t>
    <rPh sb="1" eb="2">
      <t>キュウ</t>
    </rPh>
    <phoneticPr fontId="2"/>
  </si>
  <si>
    <t>A級2</t>
    <rPh sb="1" eb="2">
      <t>キュウ</t>
    </rPh>
    <phoneticPr fontId="2"/>
  </si>
  <si>
    <t>A級3</t>
    <rPh sb="1" eb="2">
      <t>キュウ</t>
    </rPh>
    <phoneticPr fontId="2"/>
  </si>
  <si>
    <t>A級4</t>
    <rPh sb="1" eb="2">
      <t>キュウ</t>
    </rPh>
    <phoneticPr fontId="2"/>
  </si>
  <si>
    <t>A級5</t>
    <rPh sb="1" eb="2">
      <t>キュウ</t>
    </rPh>
    <phoneticPr fontId="2"/>
  </si>
  <si>
    <t>A級6</t>
    <rPh sb="1" eb="2">
      <t>キュウ</t>
    </rPh>
    <phoneticPr fontId="2"/>
  </si>
  <si>
    <t>A級7</t>
    <rPh sb="1" eb="2">
      <t>キュウ</t>
    </rPh>
    <phoneticPr fontId="2"/>
  </si>
  <si>
    <t>A級8</t>
    <rPh sb="1" eb="2">
      <t>キュウ</t>
    </rPh>
    <phoneticPr fontId="2"/>
  </si>
  <si>
    <t>A級9</t>
    <rPh sb="1" eb="2">
      <t>キュウ</t>
    </rPh>
    <phoneticPr fontId="2"/>
  </si>
  <si>
    <t>A級10</t>
    <rPh sb="1" eb="2">
      <t>キュウ</t>
    </rPh>
    <phoneticPr fontId="2"/>
  </si>
  <si>
    <t>B級1</t>
    <rPh sb="1" eb="2">
      <t>キュウ</t>
    </rPh>
    <phoneticPr fontId="2"/>
  </si>
  <si>
    <t>B級2</t>
    <rPh sb="1" eb="2">
      <t>キュウ</t>
    </rPh>
    <phoneticPr fontId="2"/>
  </si>
  <si>
    <t>B級3</t>
    <rPh sb="1" eb="2">
      <t>キュウ</t>
    </rPh>
    <phoneticPr fontId="2"/>
  </si>
  <si>
    <t>B級4</t>
    <rPh sb="1" eb="2">
      <t>キュウ</t>
    </rPh>
    <phoneticPr fontId="2"/>
  </si>
  <si>
    <t>B級5</t>
    <rPh sb="1" eb="2">
      <t>キュウ</t>
    </rPh>
    <phoneticPr fontId="2"/>
  </si>
  <si>
    <t>B級6</t>
    <rPh sb="1" eb="2">
      <t>キュウ</t>
    </rPh>
    <phoneticPr fontId="2"/>
  </si>
  <si>
    <t>OV120-1</t>
    <phoneticPr fontId="2"/>
  </si>
  <si>
    <t>OV120-2</t>
  </si>
  <si>
    <t>OV120-3</t>
  </si>
  <si>
    <t>OV120-4</t>
  </si>
  <si>
    <t>OV120-5</t>
  </si>
  <si>
    <t>OV120-6</t>
  </si>
  <si>
    <t>OV100-1-1</t>
    <phoneticPr fontId="2"/>
  </si>
  <si>
    <t>OV100-1-2</t>
  </si>
  <si>
    <t>OV100-1-3</t>
  </si>
  <si>
    <t>OV100-2-1</t>
    <phoneticPr fontId="2"/>
  </si>
  <si>
    <t>OV100-3-1</t>
    <phoneticPr fontId="2"/>
  </si>
  <si>
    <t>OV100-2-2</t>
  </si>
  <si>
    <t>OV100-3-2</t>
  </si>
  <si>
    <t>OV100-2-3</t>
  </si>
  <si>
    <t>OV100-3-3</t>
  </si>
  <si>
    <t>OV100-1位-1</t>
    <rPh sb="7" eb="8">
      <t>イ</t>
    </rPh>
    <phoneticPr fontId="2"/>
  </si>
  <si>
    <t>OV100-1位-2</t>
    <rPh sb="7" eb="8">
      <t>イ</t>
    </rPh>
    <phoneticPr fontId="2"/>
  </si>
  <si>
    <t>OV100-1位-3</t>
    <rPh sb="7" eb="8">
      <t>イ</t>
    </rPh>
    <phoneticPr fontId="2"/>
  </si>
  <si>
    <t>OV100-2位-1</t>
    <rPh sb="7" eb="8">
      <t>イ</t>
    </rPh>
    <phoneticPr fontId="2"/>
  </si>
  <si>
    <t>OV100-2位-2</t>
    <rPh sb="7" eb="8">
      <t>イ</t>
    </rPh>
    <phoneticPr fontId="2"/>
  </si>
  <si>
    <t>OV100-2位-3</t>
    <rPh sb="7" eb="8">
      <t>イ</t>
    </rPh>
    <phoneticPr fontId="2"/>
  </si>
  <si>
    <t>OV100-3位-1</t>
    <rPh sb="7" eb="8">
      <t>イ</t>
    </rPh>
    <phoneticPr fontId="2"/>
  </si>
  <si>
    <t>OV100-3位-2</t>
    <rPh sb="7" eb="8">
      <t>イ</t>
    </rPh>
    <phoneticPr fontId="2"/>
  </si>
  <si>
    <t>OV100-3位-3</t>
    <rPh sb="7" eb="8">
      <t>イ</t>
    </rPh>
    <phoneticPr fontId="2"/>
  </si>
  <si>
    <t>終わり次第　オープンコート</t>
    <rPh sb="0" eb="1">
      <t>オ</t>
    </rPh>
    <rPh sb="3" eb="5">
      <t>シダイ</t>
    </rPh>
    <phoneticPr fontId="2"/>
  </si>
  <si>
    <t>OV140_決勝</t>
    <rPh sb="6" eb="8">
      <t>ケッショウ</t>
    </rPh>
    <phoneticPr fontId="2"/>
  </si>
  <si>
    <t>OV140_３決</t>
    <rPh sb="7" eb="8">
      <t>ケツ</t>
    </rPh>
    <phoneticPr fontId="2"/>
  </si>
  <si>
    <t>試合形式（５ゲーム先取　ノーアド方式）</t>
    <rPh sb="0" eb="4">
      <t>シアイケイシキ</t>
    </rPh>
    <rPh sb="9" eb="11">
      <t>センシュ</t>
    </rPh>
    <phoneticPr fontId="2"/>
  </si>
  <si>
    <t>↓コート・集合時間（ひばり公園　外A　12：30までに本部に出席を届ける）</t>
    <rPh sb="5" eb="9">
      <t>シュウゴウジカン</t>
    </rPh>
    <phoneticPr fontId="2"/>
  </si>
  <si>
    <t>↓コート・集合時間（ひばり公園　外B　12：30までに本部に出席を届ける）</t>
    <rPh sb="5" eb="9">
      <t>シュウゴウジカン</t>
    </rPh>
    <phoneticPr fontId="2"/>
  </si>
  <si>
    <t>↓コート・集合時間（ひばり公園　外C　12：30までに本部に出席を届ける）</t>
    <rPh sb="5" eb="9">
      <t>シュウゴウジカン</t>
    </rPh>
    <phoneticPr fontId="2"/>
  </si>
  <si>
    <t>↓コート・集合時間（ひばり公園　外AB　8：45までに本部に出席を届ける）</t>
    <rPh sb="5" eb="9">
      <t>シュウゴウジカン</t>
    </rPh>
    <phoneticPr fontId="2"/>
  </si>
  <si>
    <t>↓コート・集合時間（ひばり公園　外C　8：45までに本部に出席を届ける）</t>
    <rPh sb="5" eb="9">
      <t>シュウゴウジカン</t>
    </rPh>
    <phoneticPr fontId="2"/>
  </si>
  <si>
    <t>↓コート・集合時間（ひばり公園　外D　8：45までに本部に出席を届ける）</t>
    <rPh sb="5" eb="9">
      <t>シュウゴウジカン</t>
    </rPh>
    <phoneticPr fontId="2"/>
  </si>
  <si>
    <t>↓コート・集合時間（ひばり公園　ドームAB　8：45までに本部に出席を届ける）</t>
    <rPh sb="5" eb="9">
      <t>シュウゴウジカン</t>
    </rPh>
    <phoneticPr fontId="2"/>
  </si>
  <si>
    <t>辻</t>
    <rPh sb="0" eb="1">
      <t>ツジ</t>
    </rPh>
    <phoneticPr fontId="2"/>
  </si>
  <si>
    <t>リーグ2・2位</t>
    <rPh sb="6" eb="7">
      <t>イ</t>
    </rPh>
    <phoneticPr fontId="2"/>
  </si>
  <si>
    <t>リーグ1・2位</t>
    <rPh sb="6" eb="7">
      <t>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</si>
</sst>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勝&quot;"/>
    <numFmt numFmtId="177" formatCode="0&quot;敗&quot;"/>
    <numFmt numFmtId="178" formatCode="0&quot;位&quot;"/>
  </numFmts>
  <fonts count="3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b/>
      <sz val="11"/>
      <color theme="1"/>
      <name val="Meiryo UI"/>
      <family val="3"/>
      <charset val="128"/>
    </font>
    <font>
      <sz val="16"/>
      <color theme="1"/>
      <name val="Meiryo UI"/>
      <family val="3"/>
      <charset val="128"/>
    </font>
    <font>
      <sz val="18"/>
      <color theme="1"/>
      <name val="Meiryo UI"/>
      <family val="3"/>
      <charset val="128"/>
    </font>
    <font>
      <sz val="9"/>
      <color theme="1"/>
      <name val="Meiryo UI"/>
      <family val="3"/>
      <charset val="128"/>
    </font>
    <font>
      <sz val="11"/>
      <name val="ＭＳ Ｐゴシック"/>
      <family val="3"/>
      <charset val="128"/>
    </font>
    <font>
      <b/>
      <sz val="11"/>
      <name val="ＭＳ Ｐゴシック"/>
      <family val="3"/>
      <charset val="128"/>
    </font>
    <font>
      <b/>
      <sz val="11"/>
      <color indexed="8"/>
      <name val="ＭＳ Ｐゴシック"/>
      <family val="3"/>
      <charset val="128"/>
    </font>
    <font>
      <b/>
      <sz val="11"/>
      <color indexed="10"/>
      <name val="ＭＳ Ｐゴシック"/>
      <family val="3"/>
      <charset val="128"/>
    </font>
    <font>
      <b/>
      <sz val="11"/>
      <color rgb="FFFF0000"/>
      <name val="ＭＳ Ｐゴシック"/>
      <family val="3"/>
      <charset val="128"/>
    </font>
    <font>
      <sz val="11"/>
      <color indexed="8"/>
      <name val="ＭＳ Ｐゴシック"/>
      <family val="3"/>
      <charset val="128"/>
    </font>
    <font>
      <sz val="6"/>
      <name val="ＭＳ Ｐゴシック"/>
      <family val="3"/>
      <charset val="128"/>
    </font>
    <font>
      <sz val="11"/>
      <color theme="0"/>
      <name val="Meiryo UI"/>
      <family val="3"/>
      <charset val="128"/>
    </font>
    <font>
      <sz val="12"/>
      <color theme="1"/>
      <name val="Meiryo UI"/>
      <family val="3"/>
      <charset val="128"/>
    </font>
    <font>
      <b/>
      <u/>
      <sz val="11"/>
      <color theme="1"/>
      <name val="Meiryo UI"/>
      <family val="3"/>
      <charset val="128"/>
    </font>
    <font>
      <sz val="16"/>
      <name val="HGSｺﾞｼｯｸM"/>
      <family val="3"/>
      <charset val="128"/>
    </font>
    <font>
      <sz val="11"/>
      <name val="HGSｺﾞｼｯｸM"/>
      <family val="3"/>
      <charset val="128"/>
    </font>
    <font>
      <b/>
      <sz val="11"/>
      <name val="HGSｺﾞｼｯｸM"/>
      <family val="3"/>
      <charset val="128"/>
    </font>
    <font>
      <b/>
      <sz val="11"/>
      <color indexed="8"/>
      <name val="HGSｺﾞｼｯｸM"/>
      <family val="3"/>
      <charset val="128"/>
    </font>
    <font>
      <b/>
      <sz val="11"/>
      <color rgb="FFFF0000"/>
      <name val="HGSｺﾞｼｯｸM"/>
      <family val="3"/>
      <charset val="128"/>
    </font>
    <font>
      <b/>
      <sz val="11"/>
      <color indexed="10"/>
      <name val="HGSｺﾞｼｯｸM"/>
      <family val="3"/>
      <charset val="128"/>
    </font>
    <font>
      <b/>
      <sz val="11"/>
      <color rgb="FF000000"/>
      <name val="HGSｺﾞｼｯｸM"/>
      <family val="3"/>
      <charset val="128"/>
    </font>
    <font>
      <b/>
      <sz val="11"/>
      <color theme="1"/>
      <name val="HGSｺﾞｼｯｸM"/>
      <family val="3"/>
      <charset val="128"/>
    </font>
    <font>
      <sz val="12"/>
      <name val="ＭＳ Ｐゴシック"/>
      <family val="3"/>
      <charset val="128"/>
    </font>
    <font>
      <b/>
      <sz val="20"/>
      <color indexed="8"/>
      <name val="ＭＳ Ｐゴシック"/>
      <family val="3"/>
      <charset val="128"/>
    </font>
    <font>
      <sz val="11"/>
      <color indexed="8"/>
      <name val="HGSｺﾞｼｯｸM"/>
      <family val="3"/>
      <charset val="128"/>
    </font>
    <font>
      <b/>
      <sz val="12"/>
      <color theme="1"/>
      <name val="HGSｺﾞｼｯｸM"/>
      <family val="3"/>
      <charset val="128"/>
    </font>
    <font>
      <b/>
      <sz val="11"/>
      <name val="MS UI Gothic"/>
      <family val="3"/>
      <charset val="128"/>
    </font>
    <font>
      <b/>
      <sz val="11"/>
      <color rgb="FFFF0000"/>
      <name val="MS UI Gothic"/>
      <family val="3"/>
      <charset val="128"/>
    </font>
    <font>
      <sz val="11"/>
      <color theme="0" tint="-0.14999847407452621"/>
      <name val="HGSｺﾞｼｯｸM"/>
      <family val="3"/>
      <charset val="128"/>
    </font>
    <font>
      <sz val="11"/>
      <color rgb="FFFF0000"/>
      <name val="Meiryo UI"/>
      <family val="3"/>
      <charset val="128"/>
    </font>
    <font>
      <sz val="11"/>
      <color rgb="FF0070C0"/>
      <name val="Meiryo UI"/>
      <family val="3"/>
      <charset val="128"/>
    </font>
  </fonts>
  <fills count="13">
    <fill>
      <patternFill patternType="none"/>
    </fill>
    <fill>
      <patternFill patternType="gray125"/>
    </fill>
    <fill>
      <patternFill patternType="solid">
        <fgColor theme="4" tint="0.59999389629810485"/>
        <bgColor indexed="64"/>
      </patternFill>
    </fill>
    <fill>
      <patternFill patternType="solid">
        <fgColor theme="1"/>
        <bgColor indexed="64"/>
      </patternFill>
    </fill>
    <fill>
      <patternFill patternType="solid">
        <fgColor theme="4" tint="0.79998168889431442"/>
        <bgColor indexed="64"/>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6"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hair">
        <color theme="0" tint="-0.499984740745262"/>
      </right>
      <top style="thin">
        <color indexed="64"/>
      </top>
      <bottom/>
      <diagonal/>
    </border>
    <border>
      <left/>
      <right style="hair">
        <color theme="0" tint="-0.499984740745262"/>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hair">
        <color theme="0" tint="-0.499984740745262"/>
      </left>
      <right/>
      <top style="thin">
        <color indexed="64"/>
      </top>
      <bottom/>
      <diagonal/>
    </border>
    <border>
      <left style="hair">
        <color theme="0" tint="-0.499984740745262"/>
      </left>
      <right/>
      <top/>
      <bottom style="thin">
        <color indexed="64"/>
      </bottom>
      <diagonal/>
    </border>
  </borders>
  <cellStyleXfs count="16">
    <xf numFmtId="0" fontId="0" fillId="0" borderId="0">
      <alignment vertical="center"/>
    </xf>
    <xf numFmtId="9" fontId="1" fillId="0" borderId="0" applyFont="0" applyFill="0" applyBorder="0" applyAlignment="0" applyProtection="0">
      <alignment vertical="center"/>
    </xf>
    <xf numFmtId="0" fontId="9" fillId="0" borderId="0" applyProtection="0">
      <alignment vertical="center"/>
    </xf>
    <xf numFmtId="0" fontId="14" fillId="0" borderId="0" applyProtection="0">
      <alignment vertical="center"/>
    </xf>
    <xf numFmtId="0" fontId="14" fillId="0" borderId="0">
      <alignment vertical="center"/>
    </xf>
    <xf numFmtId="0" fontId="14" fillId="0" borderId="0" applyProtection="0">
      <alignment vertical="center"/>
    </xf>
    <xf numFmtId="0" fontId="14" fillId="0" borderId="0" applyProtection="0">
      <alignment vertical="center"/>
    </xf>
    <xf numFmtId="0" fontId="9"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9" fillId="0" borderId="0">
      <alignment vertical="center"/>
    </xf>
  </cellStyleXfs>
  <cellXfs count="252">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2" borderId="0" xfId="0" applyFont="1" applyFill="1">
      <alignment vertical="center"/>
    </xf>
    <xf numFmtId="0" fontId="3" fillId="0" borderId="4" xfId="0" applyFont="1" applyBorder="1">
      <alignment vertical="center"/>
    </xf>
    <xf numFmtId="0" fontId="3" fillId="0" borderId="2" xfId="0" applyFont="1" applyBorder="1">
      <alignment vertical="center"/>
    </xf>
    <xf numFmtId="0" fontId="3" fillId="0" borderId="5" xfId="0" applyFont="1" applyBorder="1">
      <alignment vertical="center"/>
    </xf>
    <xf numFmtId="0" fontId="3" fillId="0" borderId="9"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3" borderId="0" xfId="0" applyFont="1" applyFill="1">
      <alignment vertical="center"/>
    </xf>
    <xf numFmtId="0" fontId="3" fillId="0" borderId="0" xfId="0" applyFont="1" applyAlignment="1">
      <alignment horizontal="left" vertical="center"/>
    </xf>
    <xf numFmtId="0" fontId="3" fillId="4" borderId="0" xfId="0" applyFont="1" applyFill="1">
      <alignment vertical="center"/>
    </xf>
    <xf numFmtId="0" fontId="3" fillId="4" borderId="7" xfId="0" applyFont="1" applyFill="1" applyBorder="1">
      <alignment vertical="center"/>
    </xf>
    <xf numFmtId="0" fontId="3" fillId="4" borderId="5" xfId="0" applyFont="1" applyFill="1" applyBorder="1">
      <alignment vertical="center"/>
    </xf>
    <xf numFmtId="0" fontId="3" fillId="4" borderId="8" xfId="0" applyFont="1" applyFill="1" applyBorder="1">
      <alignment vertical="center"/>
    </xf>
    <xf numFmtId="0" fontId="8" fillId="0" borderId="17" xfId="0" applyFont="1" applyBorder="1">
      <alignment vertical="center"/>
    </xf>
    <xf numFmtId="0" fontId="8" fillId="0" borderId="18" xfId="0" applyFont="1" applyBorder="1" applyAlignment="1">
      <alignment horizontal="center" vertical="center"/>
    </xf>
    <xf numFmtId="0" fontId="8" fillId="0" borderId="16" xfId="0" applyFont="1" applyBorder="1">
      <alignment vertical="center"/>
    </xf>
    <xf numFmtId="0" fontId="3" fillId="0" borderId="1" xfId="0" applyFont="1" applyBorder="1" applyAlignment="1">
      <alignment horizontal="center" vertical="center"/>
    </xf>
    <xf numFmtId="0" fontId="16" fillId="3" borderId="0" xfId="0" applyFont="1" applyFill="1">
      <alignment vertical="center"/>
    </xf>
    <xf numFmtId="20" fontId="3" fillId="0" borderId="1" xfId="0" applyNumberFormat="1" applyFont="1" applyBorder="1" applyAlignment="1">
      <alignment horizontal="center" vertical="center"/>
    </xf>
    <xf numFmtId="0" fontId="3" fillId="7" borderId="1" xfId="0" applyFont="1" applyFill="1" applyBorder="1" applyAlignment="1">
      <alignment horizontal="center" vertical="center"/>
    </xf>
    <xf numFmtId="0" fontId="18" fillId="0" borderId="0" xfId="0" applyFont="1">
      <alignment vertical="center"/>
    </xf>
    <xf numFmtId="0" fontId="20" fillId="8" borderId="1" xfId="0" applyFont="1" applyFill="1" applyBorder="1" applyAlignment="1">
      <alignment horizontal="left" vertical="center"/>
    </xf>
    <xf numFmtId="0" fontId="20" fillId="8" borderId="1" xfId="0" applyFont="1" applyFill="1" applyBorder="1" applyAlignment="1">
      <alignment horizontal="center" vertical="center"/>
    </xf>
    <xf numFmtId="0" fontId="20" fillId="8" borderId="1" xfId="0" applyFont="1" applyFill="1" applyBorder="1">
      <alignment vertical="center"/>
    </xf>
    <xf numFmtId="0" fontId="20" fillId="8" borderId="1" xfId="0" applyFont="1" applyFill="1" applyBorder="1" applyAlignment="1">
      <alignment horizontal="right" vertical="center"/>
    </xf>
    <xf numFmtId="0" fontId="21" fillId="0" borderId="1" xfId="0" applyFont="1" applyBorder="1" applyAlignment="1">
      <alignment horizontal="left" vertical="center"/>
    </xf>
    <xf numFmtId="0" fontId="22" fillId="0" borderId="1" xfId="2" applyFont="1" applyBorder="1" applyAlignment="1">
      <alignment horizontal="left" vertical="center"/>
    </xf>
    <xf numFmtId="0" fontId="21" fillId="0" borderId="1" xfId="2" applyFont="1" applyBorder="1" applyAlignment="1">
      <alignment horizontal="center" vertical="center"/>
    </xf>
    <xf numFmtId="0" fontId="21" fillId="0" borderId="1" xfId="2" applyFont="1" applyBorder="1" applyAlignment="1">
      <alignment horizontal="left" vertical="center"/>
    </xf>
    <xf numFmtId="0" fontId="22" fillId="0" borderId="1" xfId="2" applyFont="1" applyBorder="1">
      <alignment vertical="center"/>
    </xf>
    <xf numFmtId="0" fontId="22" fillId="0" borderId="1" xfId="0" applyFont="1" applyBorder="1" applyAlignment="1">
      <alignment horizontal="right"/>
    </xf>
    <xf numFmtId="0" fontId="21" fillId="0" borderId="1" xfId="2" applyFont="1" applyBorder="1">
      <alignment vertical="center"/>
    </xf>
    <xf numFmtId="0" fontId="21" fillId="0" borderId="1" xfId="0" applyFont="1" applyBorder="1" applyAlignment="1">
      <alignment horizontal="center" vertical="center"/>
    </xf>
    <xf numFmtId="0" fontId="22" fillId="0" borderId="1" xfId="5" applyFont="1" applyBorder="1" applyAlignment="1">
      <alignment horizontal="left" vertical="center"/>
    </xf>
    <xf numFmtId="0" fontId="21" fillId="0" borderId="23" xfId="0" applyFont="1" applyBorder="1" applyAlignment="1">
      <alignment horizontal="left" vertical="center"/>
    </xf>
    <xf numFmtId="0" fontId="20" fillId="0" borderId="1" xfId="0" applyFont="1" applyBorder="1" applyAlignment="1">
      <alignment horizontal="center" vertical="center"/>
    </xf>
    <xf numFmtId="0" fontId="21" fillId="5" borderId="1" xfId="2" applyFont="1" applyFill="1" applyBorder="1" applyAlignment="1">
      <alignment horizontal="center" vertical="center"/>
    </xf>
    <xf numFmtId="0" fontId="21" fillId="0" borderId="1" xfId="0" applyFont="1" applyBorder="1">
      <alignment vertical="center"/>
    </xf>
    <xf numFmtId="0" fontId="20" fillId="0" borderId="1" xfId="0" applyFont="1" applyBorder="1" applyAlignment="1">
      <alignment horizontal="left" vertical="center"/>
    </xf>
    <xf numFmtId="0" fontId="23" fillId="0" borderId="1" xfId="0" applyFont="1" applyBorder="1" applyAlignment="1">
      <alignment horizontal="left" vertical="center"/>
    </xf>
    <xf numFmtId="0" fontId="21" fillId="0" borderId="1" xfId="0" applyFont="1" applyBorder="1" applyAlignment="1">
      <alignment horizontal="right" vertical="center"/>
    </xf>
    <xf numFmtId="0" fontId="21" fillId="8" borderId="1" xfId="2" applyFont="1" applyFill="1" applyBorder="1" applyAlignment="1">
      <alignment horizontal="left" vertical="center"/>
    </xf>
    <xf numFmtId="0" fontId="24" fillId="8" borderId="1" xfId="2" applyFont="1" applyFill="1" applyBorder="1" applyAlignment="1">
      <alignment horizontal="left" vertical="center"/>
    </xf>
    <xf numFmtId="0" fontId="22" fillId="8" borderId="1" xfId="2" applyFont="1" applyFill="1" applyBorder="1" applyAlignment="1">
      <alignment horizontal="left" vertical="center"/>
    </xf>
    <xf numFmtId="0" fontId="21" fillId="8" borderId="1" xfId="2" applyFont="1" applyFill="1" applyBorder="1" applyAlignment="1">
      <alignment horizontal="center" vertical="center"/>
    </xf>
    <xf numFmtId="0" fontId="22" fillId="8" borderId="1" xfId="0" applyFont="1" applyFill="1" applyBorder="1" applyAlignment="1">
      <alignment horizontal="left"/>
    </xf>
    <xf numFmtId="0" fontId="21" fillId="8" borderId="1" xfId="0" applyFont="1" applyFill="1" applyBorder="1">
      <alignment vertical="center"/>
    </xf>
    <xf numFmtId="0" fontId="22" fillId="8" borderId="1" xfId="0" applyFont="1" applyFill="1" applyBorder="1" applyAlignment="1">
      <alignment horizontal="right"/>
    </xf>
    <xf numFmtId="0" fontId="25" fillId="8" borderId="1" xfId="2" applyFont="1" applyFill="1" applyBorder="1" applyAlignment="1">
      <alignment horizontal="left" vertical="center"/>
    </xf>
    <xf numFmtId="0" fontId="10" fillId="0" borderId="1" xfId="2" applyFont="1" applyBorder="1">
      <alignment vertical="center"/>
    </xf>
    <xf numFmtId="0" fontId="11" fillId="5" borderId="1" xfId="2" applyFont="1" applyFill="1" applyBorder="1">
      <alignment vertical="center"/>
    </xf>
    <xf numFmtId="0" fontId="22" fillId="5" borderId="1" xfId="2" applyFont="1" applyFill="1" applyBorder="1" applyAlignment="1">
      <alignment horizontal="left" vertical="center"/>
    </xf>
    <xf numFmtId="0" fontId="11" fillId="0" borderId="1" xfId="2" applyFont="1" applyBorder="1" applyAlignment="1">
      <alignment horizontal="left" vertical="center"/>
    </xf>
    <xf numFmtId="0" fontId="11" fillId="0" borderId="1" xfId="2" applyFont="1" applyBorder="1" applyAlignment="1">
      <alignment horizontal="right" vertical="center"/>
    </xf>
    <xf numFmtId="0" fontId="10" fillId="5" borderId="1" xfId="2" applyFont="1" applyFill="1" applyBorder="1">
      <alignment vertical="center"/>
    </xf>
    <xf numFmtId="0" fontId="10" fillId="0" borderId="1" xfId="2" applyFont="1" applyBorder="1" applyAlignment="1">
      <alignment horizontal="right" vertical="center"/>
    </xf>
    <xf numFmtId="0" fontId="12" fillId="0" borderId="1" xfId="2" applyFont="1" applyBorder="1">
      <alignment vertical="center"/>
    </xf>
    <xf numFmtId="0" fontId="11" fillId="5" borderId="1" xfId="5" applyFont="1" applyFill="1" applyBorder="1">
      <alignment vertical="center"/>
    </xf>
    <xf numFmtId="0" fontId="13" fillId="5" borderId="1" xfId="2" applyFont="1" applyFill="1" applyBorder="1">
      <alignment vertical="center"/>
    </xf>
    <xf numFmtId="0" fontId="13" fillId="5" borderId="1" xfId="5" applyFont="1" applyFill="1" applyBorder="1">
      <alignment vertical="center"/>
    </xf>
    <xf numFmtId="0" fontId="20" fillId="5" borderId="1" xfId="0" applyFont="1" applyFill="1" applyBorder="1" applyAlignment="1">
      <alignment horizontal="center" vertical="center"/>
    </xf>
    <xf numFmtId="0" fontId="10" fillId="5" borderId="1" xfId="0" applyFont="1" applyFill="1" applyBorder="1">
      <alignment vertical="center"/>
    </xf>
    <xf numFmtId="0" fontId="10" fillId="0" borderId="1" xfId="0" applyFont="1" applyBorder="1">
      <alignment vertical="center"/>
    </xf>
    <xf numFmtId="0" fontId="13" fillId="5" borderId="1" xfId="0" applyFont="1" applyFill="1" applyBorder="1">
      <alignment vertical="center"/>
    </xf>
    <xf numFmtId="0" fontId="20" fillId="5" borderId="1" xfId="0" applyFont="1" applyFill="1" applyBorder="1" applyAlignment="1">
      <alignment horizontal="left" vertical="center"/>
    </xf>
    <xf numFmtId="0" fontId="21" fillId="5" borderId="1" xfId="2" applyFont="1" applyFill="1" applyBorder="1" applyAlignment="1">
      <alignment horizontal="left" vertical="center"/>
    </xf>
    <xf numFmtId="0" fontId="21" fillId="0" borderId="1" xfId="0" applyFont="1" applyBorder="1" applyAlignment="1">
      <alignment horizontal="right"/>
    </xf>
    <xf numFmtId="0" fontId="21" fillId="8" borderId="1" xfId="0" applyFont="1" applyFill="1" applyBorder="1" applyAlignment="1">
      <alignment horizontal="left" vertical="center"/>
    </xf>
    <xf numFmtId="0" fontId="22" fillId="0" borderId="1" xfId="5" applyFont="1" applyBorder="1">
      <alignment vertical="center"/>
    </xf>
    <xf numFmtId="0" fontId="22" fillId="0" borderId="1" xfId="0" applyFont="1" applyBorder="1" applyAlignment="1"/>
    <xf numFmtId="0" fontId="22" fillId="0" borderId="1" xfId="2" applyFont="1" applyBorder="1" applyAlignment="1">
      <alignment horizontal="right" vertical="center"/>
    </xf>
    <xf numFmtId="0" fontId="26" fillId="0" borderId="1" xfId="2" applyFont="1" applyBorder="1">
      <alignment vertical="center"/>
    </xf>
    <xf numFmtId="0" fontId="23" fillId="0" borderId="1" xfId="2" applyFont="1" applyBorder="1">
      <alignment vertical="center"/>
    </xf>
    <xf numFmtId="0" fontId="26" fillId="0" borderId="1" xfId="5" applyFont="1" applyBorder="1">
      <alignment vertical="center"/>
    </xf>
    <xf numFmtId="0" fontId="26" fillId="0" borderId="1" xfId="0" applyFont="1" applyBorder="1" applyAlignment="1"/>
    <xf numFmtId="0" fontId="26" fillId="0" borderId="1" xfId="2" applyFont="1" applyBorder="1" applyAlignment="1">
      <alignment horizontal="left" vertical="center"/>
    </xf>
    <xf numFmtId="0" fontId="26" fillId="0" borderId="1" xfId="2" applyFont="1" applyBorder="1" applyAlignment="1">
      <alignment horizontal="right" vertical="center"/>
    </xf>
    <xf numFmtId="0" fontId="23" fillId="0" borderId="1" xfId="5" applyFont="1" applyBorder="1">
      <alignment vertical="center"/>
    </xf>
    <xf numFmtId="0" fontId="23" fillId="0" borderId="1" xfId="2" applyFont="1" applyBorder="1" applyAlignment="1">
      <alignment horizontal="left" vertical="center"/>
    </xf>
    <xf numFmtId="0" fontId="24" fillId="0" borderId="1" xfId="2" applyFont="1" applyBorder="1" applyAlignment="1">
      <alignment horizontal="left" vertical="center"/>
    </xf>
    <xf numFmtId="0" fontId="26" fillId="0" borderId="1" xfId="5" applyFont="1" applyBorder="1" applyAlignment="1">
      <alignment horizontal="left" vertical="center"/>
    </xf>
    <xf numFmtId="0" fontId="23" fillId="0" borderId="1" xfId="3" applyFont="1" applyBorder="1" applyAlignment="1">
      <alignment horizontal="left" vertical="center"/>
    </xf>
    <xf numFmtId="0" fontId="26" fillId="0" borderId="1" xfId="3" applyFont="1" applyBorder="1" applyAlignment="1">
      <alignment horizontal="left" vertical="center"/>
    </xf>
    <xf numFmtId="0" fontId="21" fillId="0" borderId="1" xfId="2" applyFont="1" applyBorder="1" applyAlignment="1">
      <alignment horizontal="right" vertical="center"/>
    </xf>
    <xf numFmtId="0" fontId="24" fillId="0" borderId="1" xfId="2" applyFont="1" applyBorder="1">
      <alignment vertical="center"/>
    </xf>
    <xf numFmtId="0" fontId="22" fillId="8" borderId="1" xfId="2" applyFont="1" applyFill="1" applyBorder="1">
      <alignment vertical="center"/>
    </xf>
    <xf numFmtId="0" fontId="22" fillId="0" borderId="1" xfId="0" applyFont="1" applyBorder="1" applyAlignment="1">
      <alignment horizontal="left"/>
    </xf>
    <xf numFmtId="0" fontId="26" fillId="0" borderId="1" xfId="0" applyFont="1" applyBorder="1">
      <alignment vertical="center"/>
    </xf>
    <xf numFmtId="0" fontId="23" fillId="0" borderId="1" xfId="0" applyFont="1" applyBorder="1">
      <alignment vertical="center"/>
    </xf>
    <xf numFmtId="0" fontId="21" fillId="8" borderId="1" xfId="0" applyFont="1" applyFill="1" applyBorder="1" applyAlignment="1">
      <alignment horizontal="center" vertical="center"/>
    </xf>
    <xf numFmtId="0" fontId="21" fillId="8" borderId="1" xfId="0" applyFont="1" applyFill="1" applyBorder="1" applyAlignment="1">
      <alignment horizontal="left"/>
    </xf>
    <xf numFmtId="0" fontId="29" fillId="0" borderId="1" xfId="2" applyFont="1" applyBorder="1" applyAlignment="1">
      <alignment horizontal="left" vertical="center"/>
    </xf>
    <xf numFmtId="0" fontId="23" fillId="8" borderId="1" xfId="0" applyFont="1" applyFill="1" applyBorder="1" applyAlignment="1">
      <alignment horizontal="left" vertical="center"/>
    </xf>
    <xf numFmtId="0" fontId="25" fillId="8" borderId="1" xfId="0" applyFont="1" applyFill="1" applyBorder="1" applyAlignment="1">
      <alignment horizontal="left" vertical="center"/>
    </xf>
    <xf numFmtId="0" fontId="25" fillId="8" borderId="1" xfId="0" applyFont="1" applyFill="1" applyBorder="1">
      <alignment vertical="center"/>
    </xf>
    <xf numFmtId="0" fontId="25" fillId="8" borderId="1" xfId="0" applyFont="1" applyFill="1" applyBorder="1" applyAlignment="1">
      <alignment horizontal="left"/>
    </xf>
    <xf numFmtId="0" fontId="21" fillId="5" borderId="1" xfId="3" applyFont="1" applyFill="1" applyBorder="1" applyAlignment="1">
      <alignment horizontal="left" vertical="center"/>
    </xf>
    <xf numFmtId="0" fontId="21" fillId="5" borderId="1" xfId="13" applyFont="1" applyFill="1" applyBorder="1" applyAlignment="1">
      <alignment horizontal="left" vertical="center"/>
    </xf>
    <xf numFmtId="0" fontId="22" fillId="0" borderId="1" xfId="5" applyFont="1" applyBorder="1" applyAlignment="1">
      <alignment horizontal="center" vertical="center"/>
    </xf>
    <xf numFmtId="0" fontId="26" fillId="0" borderId="1" xfId="13" applyFont="1" applyBorder="1">
      <alignment vertical="center"/>
    </xf>
    <xf numFmtId="0" fontId="25" fillId="0" borderId="1" xfId="13" applyFont="1" applyBorder="1" applyAlignment="1">
      <alignment horizontal="left" vertical="center"/>
    </xf>
    <xf numFmtId="0" fontId="21" fillId="0" borderId="1" xfId="13" applyFont="1" applyBorder="1">
      <alignment vertical="center"/>
    </xf>
    <xf numFmtId="0" fontId="21" fillId="0" borderId="1" xfId="13" applyFont="1" applyBorder="1" applyAlignment="1">
      <alignment horizontal="left" vertical="center"/>
    </xf>
    <xf numFmtId="0" fontId="26" fillId="5" borderId="1" xfId="13" applyFont="1" applyFill="1" applyBorder="1" applyAlignment="1">
      <alignment horizontal="left" vertical="center"/>
    </xf>
    <xf numFmtId="0" fontId="26" fillId="5" borderId="1" xfId="0" applyFont="1" applyFill="1" applyBorder="1" applyAlignment="1">
      <alignment horizontal="left" vertical="center"/>
    </xf>
    <xf numFmtId="0" fontId="26" fillId="0" borderId="1" xfId="13" applyFont="1" applyBorder="1" applyAlignment="1">
      <alignment horizontal="left" vertical="center"/>
    </xf>
    <xf numFmtId="0" fontId="22" fillId="5" borderId="1" xfId="3" applyFont="1" applyFill="1" applyBorder="1" applyAlignment="1">
      <alignment horizontal="left" vertical="center"/>
    </xf>
    <xf numFmtId="0" fontId="22" fillId="0" borderId="1" xfId="9" applyFont="1" applyBorder="1">
      <alignment vertical="center"/>
    </xf>
    <xf numFmtId="0" fontId="22" fillId="0" borderId="1" xfId="7" applyFont="1" applyBorder="1" applyAlignment="1">
      <alignment horizontal="left"/>
    </xf>
    <xf numFmtId="0" fontId="22" fillId="0" borderId="1" xfId="11" applyFont="1" applyBorder="1">
      <alignment vertical="center"/>
    </xf>
    <xf numFmtId="0" fontId="22" fillId="0" borderId="1" xfId="11" applyFont="1" applyBorder="1" applyAlignment="1">
      <alignment horizontal="left"/>
    </xf>
    <xf numFmtId="0" fontId="21" fillId="5" borderId="1" xfId="0" applyFont="1" applyFill="1" applyBorder="1" applyAlignment="1">
      <alignment horizontal="left" vertical="center"/>
    </xf>
    <xf numFmtId="0" fontId="26" fillId="0" borderId="1" xfId="0" applyFont="1" applyBorder="1" applyAlignment="1">
      <alignment horizontal="left" vertical="center"/>
    </xf>
    <xf numFmtId="0" fontId="22" fillId="5" borderId="1" xfId="10" applyFont="1" applyFill="1" applyBorder="1" applyAlignment="1">
      <alignment horizontal="left" vertical="center"/>
    </xf>
    <xf numFmtId="0" fontId="25" fillId="5" borderId="1" xfId="13" applyFont="1" applyFill="1" applyBorder="1" applyAlignment="1">
      <alignment horizontal="left" vertical="center"/>
    </xf>
    <xf numFmtId="0" fontId="26" fillId="5" borderId="1" xfId="13" applyFont="1" applyFill="1" applyBorder="1">
      <alignment vertical="center"/>
    </xf>
    <xf numFmtId="0" fontId="30" fillId="0" borderId="1" xfId="13" applyFont="1" applyBorder="1" applyAlignment="1">
      <alignment horizontal="right" vertical="center"/>
    </xf>
    <xf numFmtId="0" fontId="21" fillId="0" borderId="1" xfId="9" applyFont="1" applyBorder="1" applyAlignment="1">
      <alignment horizontal="left"/>
    </xf>
    <xf numFmtId="0" fontId="22" fillId="5" borderId="1" xfId="2" applyFont="1" applyFill="1" applyBorder="1">
      <alignment vertical="center"/>
    </xf>
    <xf numFmtId="0" fontId="23" fillId="5" borderId="1" xfId="13" applyFont="1" applyFill="1" applyBorder="1" applyAlignment="1">
      <alignment horizontal="left" vertical="center"/>
    </xf>
    <xf numFmtId="0" fontId="23" fillId="0" borderId="1" xfId="13" applyFont="1" applyBorder="1" applyAlignment="1">
      <alignment horizontal="left" vertical="center"/>
    </xf>
    <xf numFmtId="0" fontId="24" fillId="5" borderId="1" xfId="11" applyFont="1" applyFill="1" applyBorder="1" applyAlignment="1">
      <alignment horizontal="left"/>
    </xf>
    <xf numFmtId="0" fontId="23" fillId="0" borderId="1" xfId="5" applyFont="1" applyBorder="1" applyAlignment="1">
      <alignment horizontal="left" vertical="center"/>
    </xf>
    <xf numFmtId="0" fontId="22" fillId="0" borderId="1" xfId="9" applyFont="1" applyBorder="1" applyAlignment="1">
      <alignment horizontal="left"/>
    </xf>
    <xf numFmtId="0" fontId="23" fillId="5" borderId="1" xfId="0" applyFont="1" applyFill="1" applyBorder="1" applyAlignment="1">
      <alignment horizontal="left" vertical="center"/>
    </xf>
    <xf numFmtId="0" fontId="24" fillId="5" borderId="1" xfId="2" applyFont="1" applyFill="1" applyBorder="1" applyAlignment="1">
      <alignment horizontal="left" vertical="center"/>
    </xf>
    <xf numFmtId="0" fontId="25" fillId="0" borderId="1" xfId="13" applyFont="1" applyBorder="1">
      <alignment vertical="center"/>
    </xf>
    <xf numFmtId="0" fontId="24" fillId="5" borderId="1" xfId="5" applyFont="1" applyFill="1" applyBorder="1" applyAlignment="1">
      <alignment horizontal="left" vertical="center"/>
    </xf>
    <xf numFmtId="0" fontId="26" fillId="0" borderId="1" xfId="0" applyFont="1" applyBorder="1" applyAlignment="1">
      <alignment horizontal="center" vertical="center"/>
    </xf>
    <xf numFmtId="0" fontId="21" fillId="0" borderId="1" xfId="14" applyFont="1" applyBorder="1">
      <alignment vertical="center"/>
    </xf>
    <xf numFmtId="0" fontId="25" fillId="0" borderId="1" xfId="14" applyFont="1" applyBorder="1" applyAlignment="1">
      <alignment horizontal="left" vertical="center"/>
    </xf>
    <xf numFmtId="0" fontId="23" fillId="5" borderId="1" xfId="13" applyFont="1" applyFill="1" applyBorder="1">
      <alignment vertical="center"/>
    </xf>
    <xf numFmtId="0" fontId="22" fillId="8" borderId="1" xfId="5" applyFont="1" applyFill="1" applyBorder="1" applyAlignment="1">
      <alignment horizontal="left" vertical="center"/>
    </xf>
    <xf numFmtId="0" fontId="26" fillId="8" borderId="1" xfId="0" applyFont="1" applyFill="1" applyBorder="1">
      <alignment vertical="center"/>
    </xf>
    <xf numFmtId="0" fontId="23" fillId="8" borderId="1" xfId="2" applyFont="1" applyFill="1" applyBorder="1" applyAlignment="1">
      <alignment horizontal="left" vertical="center"/>
    </xf>
    <xf numFmtId="0" fontId="22" fillId="5" borderId="1" xfId="0" applyFont="1" applyFill="1" applyBorder="1" applyAlignment="1">
      <alignment horizontal="right"/>
    </xf>
    <xf numFmtId="0" fontId="21" fillId="5" borderId="1" xfId="2" applyFont="1" applyFill="1" applyBorder="1">
      <alignment vertical="center"/>
    </xf>
    <xf numFmtId="0" fontId="22" fillId="0" borderId="1" xfId="9" applyFont="1" applyBorder="1" applyAlignment="1">
      <alignment horizontal="right"/>
    </xf>
    <xf numFmtId="0" fontId="20" fillId="0" borderId="1" xfId="0" applyFont="1" applyBorder="1">
      <alignment vertical="center"/>
    </xf>
    <xf numFmtId="0" fontId="20" fillId="0" borderId="1" xfId="0" applyFont="1" applyBorder="1" applyAlignment="1">
      <alignment horizontal="right" vertical="center"/>
    </xf>
    <xf numFmtId="0" fontId="20" fillId="0" borderId="1" xfId="2" applyFont="1" applyBorder="1" applyAlignment="1">
      <alignment horizontal="center" vertical="center"/>
    </xf>
    <xf numFmtId="0" fontId="20" fillId="4" borderId="1" xfId="0" applyFont="1" applyFill="1" applyBorder="1" applyAlignment="1">
      <alignment horizontal="center" vertical="center"/>
    </xf>
    <xf numFmtId="0" fontId="21" fillId="0" borderId="1" xfId="5" applyFont="1" applyBorder="1">
      <alignment vertical="center"/>
    </xf>
    <xf numFmtId="0" fontId="21" fillId="8" borderId="1" xfId="3" applyFont="1" applyFill="1" applyBorder="1" applyAlignment="1">
      <alignment horizontal="left" vertical="center"/>
    </xf>
    <xf numFmtId="0" fontId="19" fillId="0" borderId="2" xfId="0" applyFont="1" applyBorder="1">
      <alignment vertical="center"/>
    </xf>
    <xf numFmtId="0" fontId="20" fillId="0" borderId="7" xfId="0" applyFont="1" applyBorder="1">
      <alignment vertical="center"/>
    </xf>
    <xf numFmtId="0" fontId="22" fillId="0" borderId="1" xfId="0" applyFont="1" applyBorder="1" applyAlignment="1">
      <alignment horizontal="left" vertical="center"/>
    </xf>
    <xf numFmtId="0" fontId="31" fillId="0" borderId="1" xfId="0" applyFont="1" applyBorder="1" applyAlignment="1">
      <alignment horizontal="left" vertical="center"/>
    </xf>
    <xf numFmtId="0" fontId="32" fillId="0" borderId="1" xfId="0" applyFont="1" applyBorder="1" applyAlignment="1">
      <alignment horizontal="left" vertical="center"/>
    </xf>
    <xf numFmtId="0" fontId="33" fillId="0" borderId="1" xfId="0" applyFont="1" applyBorder="1" applyAlignment="1">
      <alignment horizontal="left" vertical="center"/>
    </xf>
    <xf numFmtId="0" fontId="20" fillId="0" borderId="0" xfId="0" applyFont="1">
      <alignment vertical="center"/>
    </xf>
    <xf numFmtId="0" fontId="9" fillId="5" borderId="1" xfId="2" applyFill="1" applyBorder="1" applyAlignment="1">
      <alignment horizontal="center" vertical="center"/>
    </xf>
    <xf numFmtId="0" fontId="3" fillId="4" borderId="9" xfId="0" applyFont="1" applyFill="1" applyBorder="1">
      <alignment vertical="center"/>
    </xf>
    <xf numFmtId="0" fontId="0" fillId="0" borderId="8" xfId="0" applyBorder="1">
      <alignment vertical="center"/>
    </xf>
    <xf numFmtId="0" fontId="3" fillId="4" borderId="1" xfId="0" applyFont="1" applyFill="1" applyBorder="1" applyAlignment="1">
      <alignment horizontal="center" vertical="center"/>
    </xf>
    <xf numFmtId="0" fontId="3" fillId="10"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11" borderId="1" xfId="0" applyFont="1" applyFill="1" applyBorder="1" applyAlignment="1">
      <alignment horizontal="center" vertical="center"/>
    </xf>
    <xf numFmtId="0" fontId="3" fillId="12" borderId="1" xfId="0" applyFont="1" applyFill="1" applyBorder="1" applyAlignment="1">
      <alignment horizontal="center" vertical="center"/>
    </xf>
    <xf numFmtId="0" fontId="34" fillId="0" borderId="1" xfId="0" applyFont="1" applyBorder="1" applyAlignment="1">
      <alignment horizontal="center" vertical="center"/>
    </xf>
    <xf numFmtId="0" fontId="35" fillId="0" borderId="1" xfId="0" applyFont="1" applyBorder="1" applyAlignment="1">
      <alignment horizontal="center" vertical="center"/>
    </xf>
    <xf numFmtId="0" fontId="17" fillId="0" borderId="2" xfId="0" applyFont="1" applyBorder="1" applyAlignment="1">
      <alignment horizontal="center" vertical="center"/>
    </xf>
    <xf numFmtId="0" fontId="17" fillId="0" borderId="7" xfId="0" applyFont="1" applyBorder="1" applyAlignment="1">
      <alignment horizontal="center" vertical="center"/>
    </xf>
    <xf numFmtId="0" fontId="17" fillId="0" borderId="3" xfId="0" applyFont="1" applyBorder="1" applyAlignment="1">
      <alignment horizontal="center" vertical="center"/>
    </xf>
    <xf numFmtId="0" fontId="17" fillId="0" borderId="8" xfId="0" applyFont="1" applyBorder="1" applyAlignment="1">
      <alignment horizontal="center" vertical="center"/>
    </xf>
    <xf numFmtId="0" fontId="17" fillId="0" borderId="4"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177" fontId="3" fillId="0" borderId="3" xfId="0" applyNumberFormat="1" applyFont="1" applyBorder="1" applyAlignment="1">
      <alignment horizontal="center" vertical="center"/>
    </xf>
    <xf numFmtId="177" fontId="3" fillId="0" borderId="4" xfId="0" applyNumberFormat="1" applyFont="1" applyBorder="1" applyAlignment="1">
      <alignment horizontal="center" vertical="center"/>
    </xf>
    <xf numFmtId="9" fontId="4" fillId="0" borderId="7" xfId="1" applyFont="1" applyFill="1" applyBorder="1" applyAlignment="1">
      <alignment horizontal="center" vertical="center" shrinkToFit="1"/>
    </xf>
    <xf numFmtId="9" fontId="4" fillId="0" borderId="8" xfId="1" applyFont="1" applyFill="1" applyBorder="1" applyAlignment="1">
      <alignment horizontal="center" vertical="center" shrinkToFit="1"/>
    </xf>
    <xf numFmtId="178" fontId="5" fillId="2" borderId="8" xfId="0" applyNumberFormat="1" applyFont="1" applyFill="1" applyBorder="1" applyAlignment="1">
      <alignment horizontal="center" vertical="center"/>
    </xf>
    <xf numFmtId="178" fontId="5" fillId="2" borderId="9" xfId="0" applyNumberFormat="1" applyFont="1" applyFill="1" applyBorder="1" applyAlignment="1">
      <alignment horizontal="center" vertical="center"/>
    </xf>
    <xf numFmtId="0" fontId="3" fillId="6" borderId="1" xfId="0" applyFont="1" applyFill="1" applyBorder="1" applyAlignment="1">
      <alignment horizontal="center" vertical="center"/>
    </xf>
    <xf numFmtId="0" fontId="34" fillId="0" borderId="2" xfId="0" applyFont="1" applyBorder="1" applyAlignment="1">
      <alignment horizontal="center" vertical="center"/>
    </xf>
    <xf numFmtId="0" fontId="34" fillId="0" borderId="19"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4" fillId="0" borderId="7" xfId="0" applyFont="1" applyBorder="1" applyAlignment="1">
      <alignment horizontal="center" vertical="center" shrinkToFit="1"/>
    </xf>
    <xf numFmtId="0" fontId="34" fillId="0" borderId="20"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17" fillId="2" borderId="3"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9" xfId="0" applyFont="1" applyFill="1" applyBorder="1" applyAlignment="1">
      <alignment horizontal="center" vertical="center"/>
    </xf>
    <xf numFmtId="0" fontId="7"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center" vertical="center"/>
    </xf>
    <xf numFmtId="0" fontId="3" fillId="6" borderId="2" xfId="0" applyFont="1" applyFill="1" applyBorder="1" applyAlignment="1">
      <alignment horizontal="center" vertical="center"/>
    </xf>
    <xf numFmtId="0" fontId="3" fillId="6" borderId="4" xfId="0" applyFont="1" applyFill="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2" borderId="4"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8" xfId="0" applyFont="1" applyFill="1" applyBorder="1" applyAlignment="1">
      <alignment horizontal="center" vertical="center"/>
    </xf>
    <xf numFmtId="0" fontId="3" fillId="6" borderId="17" xfId="0" applyFont="1" applyFill="1" applyBorder="1" applyAlignment="1">
      <alignment horizontal="center" vertical="center"/>
    </xf>
    <xf numFmtId="0" fontId="3" fillId="6" borderId="16" xfId="0" applyFont="1" applyFill="1" applyBorder="1" applyAlignment="1">
      <alignment horizontal="center" vertical="center"/>
    </xf>
    <xf numFmtId="0" fontId="3" fillId="0" borderId="19" xfId="0" applyFont="1" applyBorder="1" applyAlignment="1">
      <alignment horizontal="center" vertical="center"/>
    </xf>
    <xf numFmtId="0" fontId="3" fillId="0" borderId="24" xfId="0" applyFont="1" applyBorder="1" applyAlignment="1">
      <alignment horizontal="center" vertical="center"/>
    </xf>
    <xf numFmtId="0" fontId="3" fillId="0" borderId="7"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0" xfId="0" applyFont="1" applyAlignment="1">
      <alignment horizontal="center" vertical="center"/>
    </xf>
    <xf numFmtId="0" fontId="3" fillId="4" borderId="5" xfId="0" applyFont="1" applyFill="1" applyBorder="1" applyAlignment="1">
      <alignment horizontal="center" vertical="center"/>
    </xf>
    <xf numFmtId="0" fontId="3" fillId="4" borderId="0" xfId="0" applyFont="1" applyFill="1" applyAlignment="1">
      <alignment horizontal="center" vertical="center"/>
    </xf>
    <xf numFmtId="0" fontId="3" fillId="4" borderId="6" xfId="0" applyFont="1" applyFill="1" applyBorder="1" applyAlignment="1">
      <alignment horizontal="center" vertical="center"/>
    </xf>
    <xf numFmtId="0" fontId="3" fillId="7" borderId="1" xfId="0" applyFont="1" applyFill="1" applyBorder="1" applyAlignment="1">
      <alignment horizontal="center" vertical="center"/>
    </xf>
    <xf numFmtId="0" fontId="3" fillId="7" borderId="21" xfId="0" applyFont="1" applyFill="1" applyBorder="1" applyAlignment="1">
      <alignment horizontal="center" vertical="center"/>
    </xf>
    <xf numFmtId="0" fontId="3" fillId="7" borderId="22" xfId="0" applyFont="1" applyFill="1" applyBorder="1" applyAlignment="1">
      <alignment horizontal="center" vertical="center"/>
    </xf>
    <xf numFmtId="0" fontId="3" fillId="9" borderId="17" xfId="0" applyFont="1" applyFill="1" applyBorder="1" applyAlignment="1">
      <alignment horizontal="center" vertical="center"/>
    </xf>
    <xf numFmtId="0" fontId="3" fillId="9" borderId="16"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4" xfId="0" applyFont="1" applyFill="1" applyBorder="1" applyAlignment="1">
      <alignment horizontal="center" vertical="center"/>
    </xf>
    <xf numFmtId="0" fontId="3" fillId="7" borderId="5" xfId="0" applyFont="1" applyFill="1" applyBorder="1" applyAlignment="1">
      <alignment horizontal="center" vertical="center"/>
    </xf>
    <xf numFmtId="0" fontId="3" fillId="7" borderId="0" xfId="0" applyFont="1" applyFill="1" applyAlignment="1">
      <alignment horizontal="center" vertical="center"/>
    </xf>
    <xf numFmtId="0" fontId="3" fillId="7" borderId="6" xfId="0" applyFont="1" applyFill="1" applyBorder="1" applyAlignment="1">
      <alignment horizontal="center" vertical="center"/>
    </xf>
    <xf numFmtId="0" fontId="3" fillId="7" borderId="7" xfId="0" applyFont="1" applyFill="1" applyBorder="1" applyAlignment="1">
      <alignment horizontal="center" vertical="center"/>
    </xf>
    <xf numFmtId="0" fontId="3" fillId="7" borderId="8" xfId="0" applyFont="1" applyFill="1" applyBorder="1" applyAlignment="1">
      <alignment horizontal="center" vertical="center"/>
    </xf>
    <xf numFmtId="0" fontId="3" fillId="7" borderId="9" xfId="0" applyFont="1" applyFill="1" applyBorder="1" applyAlignment="1">
      <alignment horizontal="center" vertical="center"/>
    </xf>
    <xf numFmtId="14" fontId="20" fillId="0" borderId="3" xfId="0" applyNumberFormat="1"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19" fillId="0" borderId="3" xfId="0" applyFont="1" applyBorder="1" applyAlignment="1">
      <alignment horizontal="center" vertical="center"/>
    </xf>
    <xf numFmtId="0" fontId="19" fillId="0" borderId="8" xfId="0" applyFont="1" applyBorder="1" applyAlignment="1">
      <alignment horizontal="center" vertical="center"/>
    </xf>
  </cellXfs>
  <cellStyles count="16">
    <cellStyle name="Excel Built-in Normal 2" xfId="6" xr:uid="{56E0E411-E92D-4E2D-9D09-22349B0C2C86}"/>
    <cellStyle name="Excel Built-in Normal 3" xfId="8" xr:uid="{C7960FCA-09EE-48DC-A9E2-81C9F88AA269}"/>
    <cellStyle name="パーセント" xfId="1" builtinId="5"/>
    <cellStyle name="標準" xfId="0" builtinId="0"/>
    <cellStyle name="標準 10 2" xfId="11" xr:uid="{C7BDB9A9-9395-46E8-8741-74965CD2E806}"/>
    <cellStyle name="標準 13" xfId="15" xr:uid="{D6E83771-6419-4759-971E-FE7F2AB84078}"/>
    <cellStyle name="標準 2" xfId="4" xr:uid="{C0EFA6AF-B98E-4A76-A971-15A017AC9E0E}"/>
    <cellStyle name="標準 3 2" xfId="3" xr:uid="{C0C98A7D-2903-40F6-B4A1-1F5BF3AFDF6E}"/>
    <cellStyle name="標準 3_登録ナンバー 2" xfId="5" xr:uid="{FE4BF99D-5E4B-473F-854E-D80C98732BCC}"/>
    <cellStyle name="標準 4 2" xfId="9" xr:uid="{E015C0D7-3F41-458B-B0A8-A7EFDC167965}"/>
    <cellStyle name="標準 5" xfId="13" xr:uid="{83546F35-DBF5-4FB7-BEAE-622C04C299D4}"/>
    <cellStyle name="標準 5 2" xfId="14" xr:uid="{A0F5CCC1-CE2F-4869-B2F4-7C0B56318BF8}"/>
    <cellStyle name="標準 6 2" xfId="10" xr:uid="{4DF79579-5EED-4E28-B116-85DFD13B0E73}"/>
    <cellStyle name="標準 8" xfId="7" xr:uid="{FFAB378B-A643-43D7-86EA-86BAE72FBDDA}"/>
    <cellStyle name="標準 9 2" xfId="12" xr:uid="{8914D3D7-ED45-4D4A-B1BD-862DECAF372E}"/>
    <cellStyle name="標準_Book2_登録ナンバー" xfId="2" xr:uid="{37EA047C-3BE1-4A25-A89F-DA1E7959443C}"/>
  </cellStyles>
  <dxfs count="5">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542925</xdr:colOff>
      <xdr:row>444</xdr:row>
      <xdr:rowOff>114300</xdr:rowOff>
    </xdr:from>
    <xdr:to>
      <xdr:col>2</xdr:col>
      <xdr:colOff>85725</xdr:colOff>
      <xdr:row>444</xdr:row>
      <xdr:rowOff>114300</xdr:rowOff>
    </xdr:to>
    <xdr:sp macro="" textlink="">
      <xdr:nvSpPr>
        <xdr:cNvPr id="2" name="Line 8">
          <a:extLst>
            <a:ext uri="{FF2B5EF4-FFF2-40B4-BE49-F238E27FC236}">
              <a16:creationId xmlns:a16="http://schemas.microsoft.com/office/drawing/2014/main" id="{B6DE1E90-3799-4E7F-A40C-600796635A4E}"/>
            </a:ext>
          </a:extLst>
        </xdr:cNvPr>
        <xdr:cNvSpPr>
          <a:spLocks noChangeShapeType="1"/>
        </xdr:cNvSpPr>
      </xdr:nvSpPr>
      <xdr:spPr bwMode="auto">
        <a:xfrm flipH="1">
          <a:off x="977900" y="75374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471</xdr:row>
      <xdr:rowOff>95250</xdr:rowOff>
    </xdr:from>
    <xdr:to>
      <xdr:col>2</xdr:col>
      <xdr:colOff>38100</xdr:colOff>
      <xdr:row>471</xdr:row>
      <xdr:rowOff>104775</xdr:rowOff>
    </xdr:to>
    <xdr:sp macro="" textlink="">
      <xdr:nvSpPr>
        <xdr:cNvPr id="3" name="Line 7">
          <a:extLst>
            <a:ext uri="{FF2B5EF4-FFF2-40B4-BE49-F238E27FC236}">
              <a16:creationId xmlns:a16="http://schemas.microsoft.com/office/drawing/2014/main" id="{6A7B347B-410B-4BCD-900E-026A1A5FB69E}"/>
            </a:ext>
          </a:extLst>
        </xdr:cNvPr>
        <xdr:cNvSpPr>
          <a:spLocks noChangeShapeType="1"/>
        </xdr:cNvSpPr>
      </xdr:nvSpPr>
      <xdr:spPr bwMode="auto">
        <a:xfrm flipH="1" flipV="1">
          <a:off x="977900" y="79984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472</xdr:row>
      <xdr:rowOff>114300</xdr:rowOff>
    </xdr:from>
    <xdr:to>
      <xdr:col>2</xdr:col>
      <xdr:colOff>0</xdr:colOff>
      <xdr:row>472</xdr:row>
      <xdr:rowOff>114300</xdr:rowOff>
    </xdr:to>
    <xdr:sp macro="" textlink="">
      <xdr:nvSpPr>
        <xdr:cNvPr id="4" name="Line 8">
          <a:extLst>
            <a:ext uri="{FF2B5EF4-FFF2-40B4-BE49-F238E27FC236}">
              <a16:creationId xmlns:a16="http://schemas.microsoft.com/office/drawing/2014/main" id="{65A77D81-852D-4E3C-86B4-78CDDF53EA11}"/>
            </a:ext>
          </a:extLst>
        </xdr:cNvPr>
        <xdr:cNvSpPr>
          <a:spLocks noChangeShapeType="1"/>
        </xdr:cNvSpPr>
      </xdr:nvSpPr>
      <xdr:spPr bwMode="auto">
        <a:xfrm flipH="1">
          <a:off x="977900" y="80175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5" name="Line 7">
          <a:extLst>
            <a:ext uri="{FF2B5EF4-FFF2-40B4-BE49-F238E27FC236}">
              <a16:creationId xmlns:a16="http://schemas.microsoft.com/office/drawing/2014/main" id="{9722578B-BFD1-484C-A9ED-81D87CFABFA9}"/>
            </a:ext>
          </a:extLst>
        </xdr:cNvPr>
        <xdr:cNvSpPr>
          <a:spLocks noChangeShapeType="1"/>
        </xdr:cNvSpPr>
      </xdr:nvSpPr>
      <xdr:spPr bwMode="auto">
        <a:xfrm flipH="1" flipV="1">
          <a:off x="977900" y="33807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6" name="Line 8">
          <a:extLst>
            <a:ext uri="{FF2B5EF4-FFF2-40B4-BE49-F238E27FC236}">
              <a16:creationId xmlns:a16="http://schemas.microsoft.com/office/drawing/2014/main" id="{7F646598-9967-4C68-A4F0-6557518CB6D3}"/>
            </a:ext>
          </a:extLst>
        </xdr:cNvPr>
        <xdr:cNvSpPr>
          <a:spLocks noChangeShapeType="1"/>
        </xdr:cNvSpPr>
      </xdr:nvSpPr>
      <xdr:spPr bwMode="auto">
        <a:xfrm flipH="1">
          <a:off x="977900" y="33991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530</xdr:row>
      <xdr:rowOff>114300</xdr:rowOff>
    </xdr:from>
    <xdr:to>
      <xdr:col>2</xdr:col>
      <xdr:colOff>76200</xdr:colOff>
      <xdr:row>530</xdr:row>
      <xdr:rowOff>114300</xdr:rowOff>
    </xdr:to>
    <xdr:sp macro="" textlink="">
      <xdr:nvSpPr>
        <xdr:cNvPr id="7" name="Line 8">
          <a:extLst>
            <a:ext uri="{FF2B5EF4-FFF2-40B4-BE49-F238E27FC236}">
              <a16:creationId xmlns:a16="http://schemas.microsoft.com/office/drawing/2014/main" id="{E1564F14-21AF-4760-B079-F3EE634373AE}"/>
            </a:ext>
          </a:extLst>
        </xdr:cNvPr>
        <xdr:cNvSpPr>
          <a:spLocks noChangeShapeType="1"/>
        </xdr:cNvSpPr>
      </xdr:nvSpPr>
      <xdr:spPr bwMode="auto">
        <a:xfrm flipH="1">
          <a:off x="977900" y="9011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425</xdr:row>
      <xdr:rowOff>114300</xdr:rowOff>
    </xdr:from>
    <xdr:to>
      <xdr:col>2</xdr:col>
      <xdr:colOff>76200</xdr:colOff>
      <xdr:row>425</xdr:row>
      <xdr:rowOff>114300</xdr:rowOff>
    </xdr:to>
    <xdr:sp macro="" textlink="">
      <xdr:nvSpPr>
        <xdr:cNvPr id="8" name="Line 8">
          <a:extLst>
            <a:ext uri="{FF2B5EF4-FFF2-40B4-BE49-F238E27FC236}">
              <a16:creationId xmlns:a16="http://schemas.microsoft.com/office/drawing/2014/main" id="{1FB3BB3F-350C-4728-8D45-A9AF3B16F2C1}"/>
            </a:ext>
          </a:extLst>
        </xdr:cNvPr>
        <xdr:cNvSpPr>
          <a:spLocks noChangeShapeType="1"/>
        </xdr:cNvSpPr>
      </xdr:nvSpPr>
      <xdr:spPr bwMode="auto">
        <a:xfrm flipH="1">
          <a:off x="977900" y="72116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530</xdr:row>
      <xdr:rowOff>114300</xdr:rowOff>
    </xdr:from>
    <xdr:to>
      <xdr:col>2</xdr:col>
      <xdr:colOff>76200</xdr:colOff>
      <xdr:row>530</xdr:row>
      <xdr:rowOff>114300</xdr:rowOff>
    </xdr:to>
    <xdr:sp macro="" textlink="">
      <xdr:nvSpPr>
        <xdr:cNvPr id="9" name="Line 8">
          <a:extLst>
            <a:ext uri="{FF2B5EF4-FFF2-40B4-BE49-F238E27FC236}">
              <a16:creationId xmlns:a16="http://schemas.microsoft.com/office/drawing/2014/main" id="{E82E5F08-1A20-44CF-9FFC-828F19D13FC9}"/>
            </a:ext>
          </a:extLst>
        </xdr:cNvPr>
        <xdr:cNvSpPr>
          <a:spLocks noChangeShapeType="1"/>
        </xdr:cNvSpPr>
      </xdr:nvSpPr>
      <xdr:spPr bwMode="auto">
        <a:xfrm flipH="1">
          <a:off x="977900" y="9011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425</xdr:row>
      <xdr:rowOff>114300</xdr:rowOff>
    </xdr:from>
    <xdr:to>
      <xdr:col>2</xdr:col>
      <xdr:colOff>76200</xdr:colOff>
      <xdr:row>425</xdr:row>
      <xdr:rowOff>114300</xdr:rowOff>
    </xdr:to>
    <xdr:sp macro="" textlink="">
      <xdr:nvSpPr>
        <xdr:cNvPr id="10" name="Line 8">
          <a:extLst>
            <a:ext uri="{FF2B5EF4-FFF2-40B4-BE49-F238E27FC236}">
              <a16:creationId xmlns:a16="http://schemas.microsoft.com/office/drawing/2014/main" id="{26157B89-8AE2-416A-8894-923E970221F3}"/>
            </a:ext>
          </a:extLst>
        </xdr:cNvPr>
        <xdr:cNvSpPr>
          <a:spLocks noChangeShapeType="1"/>
        </xdr:cNvSpPr>
      </xdr:nvSpPr>
      <xdr:spPr bwMode="auto">
        <a:xfrm flipH="1">
          <a:off x="977900" y="72116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417</xdr:row>
      <xdr:rowOff>114300</xdr:rowOff>
    </xdr:from>
    <xdr:to>
      <xdr:col>2</xdr:col>
      <xdr:colOff>76200</xdr:colOff>
      <xdr:row>417</xdr:row>
      <xdr:rowOff>114300</xdr:rowOff>
    </xdr:to>
    <xdr:sp macro="" textlink="">
      <xdr:nvSpPr>
        <xdr:cNvPr id="11" name="Line 8">
          <a:extLst>
            <a:ext uri="{FF2B5EF4-FFF2-40B4-BE49-F238E27FC236}">
              <a16:creationId xmlns:a16="http://schemas.microsoft.com/office/drawing/2014/main" id="{5B31159D-0049-447D-AACD-9794D2043062}"/>
            </a:ext>
          </a:extLst>
        </xdr:cNvPr>
        <xdr:cNvSpPr>
          <a:spLocks noChangeShapeType="1"/>
        </xdr:cNvSpPr>
      </xdr:nvSpPr>
      <xdr:spPr bwMode="auto">
        <a:xfrm flipH="1">
          <a:off x="977900" y="70745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445</xdr:row>
      <xdr:rowOff>95250</xdr:rowOff>
    </xdr:from>
    <xdr:to>
      <xdr:col>2</xdr:col>
      <xdr:colOff>38100</xdr:colOff>
      <xdr:row>445</xdr:row>
      <xdr:rowOff>104775</xdr:rowOff>
    </xdr:to>
    <xdr:sp macro="" textlink="">
      <xdr:nvSpPr>
        <xdr:cNvPr id="12" name="Line 7">
          <a:extLst>
            <a:ext uri="{FF2B5EF4-FFF2-40B4-BE49-F238E27FC236}">
              <a16:creationId xmlns:a16="http://schemas.microsoft.com/office/drawing/2014/main" id="{B310F411-03B3-4C4D-8FF9-9C2265518AB1}"/>
            </a:ext>
          </a:extLst>
        </xdr:cNvPr>
        <xdr:cNvSpPr>
          <a:spLocks noChangeShapeType="1"/>
        </xdr:cNvSpPr>
      </xdr:nvSpPr>
      <xdr:spPr bwMode="auto">
        <a:xfrm flipH="1" flipV="1">
          <a:off x="977900" y="755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446</xdr:row>
      <xdr:rowOff>114300</xdr:rowOff>
    </xdr:from>
    <xdr:to>
      <xdr:col>2</xdr:col>
      <xdr:colOff>0</xdr:colOff>
      <xdr:row>446</xdr:row>
      <xdr:rowOff>114300</xdr:rowOff>
    </xdr:to>
    <xdr:sp macro="" textlink="">
      <xdr:nvSpPr>
        <xdr:cNvPr id="13" name="Line 8">
          <a:extLst>
            <a:ext uri="{FF2B5EF4-FFF2-40B4-BE49-F238E27FC236}">
              <a16:creationId xmlns:a16="http://schemas.microsoft.com/office/drawing/2014/main" id="{58AFDF33-75F0-4489-A0EC-11F00210878A}"/>
            </a:ext>
          </a:extLst>
        </xdr:cNvPr>
        <xdr:cNvSpPr>
          <a:spLocks noChangeShapeType="1"/>
        </xdr:cNvSpPr>
      </xdr:nvSpPr>
      <xdr:spPr bwMode="auto">
        <a:xfrm flipH="1">
          <a:off x="977900" y="75717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195</xdr:row>
      <xdr:rowOff>95250</xdr:rowOff>
    </xdr:from>
    <xdr:to>
      <xdr:col>3</xdr:col>
      <xdr:colOff>38100</xdr:colOff>
      <xdr:row>195</xdr:row>
      <xdr:rowOff>104775</xdr:rowOff>
    </xdr:to>
    <xdr:sp macro="" textlink="">
      <xdr:nvSpPr>
        <xdr:cNvPr id="14" name="Line 7">
          <a:extLst>
            <a:ext uri="{FF2B5EF4-FFF2-40B4-BE49-F238E27FC236}">
              <a16:creationId xmlns:a16="http://schemas.microsoft.com/office/drawing/2014/main" id="{C5DF4EE6-0CB2-4160-9D1A-C8530219017F}"/>
            </a:ext>
          </a:extLst>
        </xdr:cNvPr>
        <xdr:cNvSpPr>
          <a:spLocks noChangeShapeType="1"/>
        </xdr:cNvSpPr>
      </xdr:nvSpPr>
      <xdr:spPr bwMode="auto">
        <a:xfrm flipH="1" flipV="1">
          <a:off x="977900" y="32321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196</xdr:row>
      <xdr:rowOff>114300</xdr:rowOff>
    </xdr:from>
    <xdr:to>
      <xdr:col>3</xdr:col>
      <xdr:colOff>0</xdr:colOff>
      <xdr:row>196</xdr:row>
      <xdr:rowOff>114300</xdr:rowOff>
    </xdr:to>
    <xdr:sp macro="" textlink="">
      <xdr:nvSpPr>
        <xdr:cNvPr id="15" name="Line 8">
          <a:extLst>
            <a:ext uri="{FF2B5EF4-FFF2-40B4-BE49-F238E27FC236}">
              <a16:creationId xmlns:a16="http://schemas.microsoft.com/office/drawing/2014/main" id="{5C543695-B28A-4EF5-A9D9-C31A480A20AD}"/>
            </a:ext>
          </a:extLst>
        </xdr:cNvPr>
        <xdr:cNvSpPr>
          <a:spLocks noChangeShapeType="1"/>
        </xdr:cNvSpPr>
      </xdr:nvSpPr>
      <xdr:spPr bwMode="auto">
        <a:xfrm flipH="1">
          <a:off x="977900" y="32505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444</xdr:row>
      <xdr:rowOff>114300</xdr:rowOff>
    </xdr:from>
    <xdr:to>
      <xdr:col>2</xdr:col>
      <xdr:colOff>85725</xdr:colOff>
      <xdr:row>444</xdr:row>
      <xdr:rowOff>114300</xdr:rowOff>
    </xdr:to>
    <xdr:sp macro="" textlink="">
      <xdr:nvSpPr>
        <xdr:cNvPr id="16" name="Line 8">
          <a:extLst>
            <a:ext uri="{FF2B5EF4-FFF2-40B4-BE49-F238E27FC236}">
              <a16:creationId xmlns:a16="http://schemas.microsoft.com/office/drawing/2014/main" id="{1BCDB19B-0A17-481D-8ABF-3818F8EF34DC}"/>
            </a:ext>
          </a:extLst>
        </xdr:cNvPr>
        <xdr:cNvSpPr>
          <a:spLocks noChangeShapeType="1"/>
        </xdr:cNvSpPr>
      </xdr:nvSpPr>
      <xdr:spPr bwMode="auto">
        <a:xfrm flipH="1">
          <a:off x="977900" y="75374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471</xdr:row>
      <xdr:rowOff>95250</xdr:rowOff>
    </xdr:from>
    <xdr:to>
      <xdr:col>2</xdr:col>
      <xdr:colOff>38100</xdr:colOff>
      <xdr:row>471</xdr:row>
      <xdr:rowOff>104775</xdr:rowOff>
    </xdr:to>
    <xdr:sp macro="" textlink="">
      <xdr:nvSpPr>
        <xdr:cNvPr id="17" name="Line 7">
          <a:extLst>
            <a:ext uri="{FF2B5EF4-FFF2-40B4-BE49-F238E27FC236}">
              <a16:creationId xmlns:a16="http://schemas.microsoft.com/office/drawing/2014/main" id="{24F84274-3CA7-4616-BF7F-C9C9DE0F1C05}"/>
            </a:ext>
          </a:extLst>
        </xdr:cNvPr>
        <xdr:cNvSpPr>
          <a:spLocks noChangeShapeType="1"/>
        </xdr:cNvSpPr>
      </xdr:nvSpPr>
      <xdr:spPr bwMode="auto">
        <a:xfrm flipH="1" flipV="1">
          <a:off x="977900" y="79984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472</xdr:row>
      <xdr:rowOff>114300</xdr:rowOff>
    </xdr:from>
    <xdr:to>
      <xdr:col>2</xdr:col>
      <xdr:colOff>0</xdr:colOff>
      <xdr:row>472</xdr:row>
      <xdr:rowOff>114300</xdr:rowOff>
    </xdr:to>
    <xdr:sp macro="" textlink="">
      <xdr:nvSpPr>
        <xdr:cNvPr id="18" name="Line 8">
          <a:extLst>
            <a:ext uri="{FF2B5EF4-FFF2-40B4-BE49-F238E27FC236}">
              <a16:creationId xmlns:a16="http://schemas.microsoft.com/office/drawing/2014/main" id="{E3714BF2-71E7-4BA6-A1DB-775F2F686FFF}"/>
            </a:ext>
          </a:extLst>
        </xdr:cNvPr>
        <xdr:cNvSpPr>
          <a:spLocks noChangeShapeType="1"/>
        </xdr:cNvSpPr>
      </xdr:nvSpPr>
      <xdr:spPr bwMode="auto">
        <a:xfrm flipH="1">
          <a:off x="977900" y="80175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19" name="Line 7">
          <a:extLst>
            <a:ext uri="{FF2B5EF4-FFF2-40B4-BE49-F238E27FC236}">
              <a16:creationId xmlns:a16="http://schemas.microsoft.com/office/drawing/2014/main" id="{143EDF71-A228-4CB1-A627-B4245AF11932}"/>
            </a:ext>
          </a:extLst>
        </xdr:cNvPr>
        <xdr:cNvSpPr>
          <a:spLocks noChangeShapeType="1"/>
        </xdr:cNvSpPr>
      </xdr:nvSpPr>
      <xdr:spPr bwMode="auto">
        <a:xfrm flipH="1" flipV="1">
          <a:off x="977900" y="33807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20" name="Line 8">
          <a:extLst>
            <a:ext uri="{FF2B5EF4-FFF2-40B4-BE49-F238E27FC236}">
              <a16:creationId xmlns:a16="http://schemas.microsoft.com/office/drawing/2014/main" id="{6BF105B2-069A-438E-B2C9-19BF3405525B}"/>
            </a:ext>
          </a:extLst>
        </xdr:cNvPr>
        <xdr:cNvSpPr>
          <a:spLocks noChangeShapeType="1"/>
        </xdr:cNvSpPr>
      </xdr:nvSpPr>
      <xdr:spPr bwMode="auto">
        <a:xfrm flipH="1">
          <a:off x="977900" y="33991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360</xdr:row>
      <xdr:rowOff>114300</xdr:rowOff>
    </xdr:from>
    <xdr:to>
      <xdr:col>2</xdr:col>
      <xdr:colOff>85725</xdr:colOff>
      <xdr:row>360</xdr:row>
      <xdr:rowOff>114300</xdr:rowOff>
    </xdr:to>
    <xdr:sp macro="" textlink="">
      <xdr:nvSpPr>
        <xdr:cNvPr id="21" name="Line 8">
          <a:extLst>
            <a:ext uri="{FF2B5EF4-FFF2-40B4-BE49-F238E27FC236}">
              <a16:creationId xmlns:a16="http://schemas.microsoft.com/office/drawing/2014/main" id="{EB3F3476-B562-47A8-9D2C-87C88AC0BAD9}"/>
            </a:ext>
          </a:extLst>
        </xdr:cNvPr>
        <xdr:cNvSpPr>
          <a:spLocks noChangeShapeType="1"/>
        </xdr:cNvSpPr>
      </xdr:nvSpPr>
      <xdr:spPr bwMode="auto">
        <a:xfrm flipH="1">
          <a:off x="977900" y="60813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375</xdr:row>
      <xdr:rowOff>95250</xdr:rowOff>
    </xdr:from>
    <xdr:to>
      <xdr:col>2</xdr:col>
      <xdr:colOff>47625</xdr:colOff>
      <xdr:row>375</xdr:row>
      <xdr:rowOff>104775</xdr:rowOff>
    </xdr:to>
    <xdr:sp macro="" textlink="">
      <xdr:nvSpPr>
        <xdr:cNvPr id="22" name="Line 7">
          <a:extLst>
            <a:ext uri="{FF2B5EF4-FFF2-40B4-BE49-F238E27FC236}">
              <a16:creationId xmlns:a16="http://schemas.microsoft.com/office/drawing/2014/main" id="{35B57D7B-4C72-4AEF-A659-4AF811663711}"/>
            </a:ext>
          </a:extLst>
        </xdr:cNvPr>
        <xdr:cNvSpPr>
          <a:spLocks noChangeShapeType="1"/>
        </xdr:cNvSpPr>
      </xdr:nvSpPr>
      <xdr:spPr bwMode="auto">
        <a:xfrm flipH="1" flipV="1">
          <a:off x="977900" y="63271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376</xdr:row>
      <xdr:rowOff>114300</xdr:rowOff>
    </xdr:from>
    <xdr:to>
      <xdr:col>2</xdr:col>
      <xdr:colOff>0</xdr:colOff>
      <xdr:row>376</xdr:row>
      <xdr:rowOff>114300</xdr:rowOff>
    </xdr:to>
    <xdr:sp macro="" textlink="">
      <xdr:nvSpPr>
        <xdr:cNvPr id="23" name="Line 8">
          <a:extLst>
            <a:ext uri="{FF2B5EF4-FFF2-40B4-BE49-F238E27FC236}">
              <a16:creationId xmlns:a16="http://schemas.microsoft.com/office/drawing/2014/main" id="{0FC7450B-BCDB-48E1-ACD2-07E8B7BD5359}"/>
            </a:ext>
          </a:extLst>
        </xdr:cNvPr>
        <xdr:cNvSpPr>
          <a:spLocks noChangeShapeType="1"/>
        </xdr:cNvSpPr>
      </xdr:nvSpPr>
      <xdr:spPr bwMode="auto">
        <a:xfrm flipH="1">
          <a:off x="977900" y="63455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147</xdr:row>
      <xdr:rowOff>95250</xdr:rowOff>
    </xdr:from>
    <xdr:to>
      <xdr:col>3</xdr:col>
      <xdr:colOff>28575</xdr:colOff>
      <xdr:row>147</xdr:row>
      <xdr:rowOff>104775</xdr:rowOff>
    </xdr:to>
    <xdr:sp macro="" textlink="">
      <xdr:nvSpPr>
        <xdr:cNvPr id="24" name="Line 7">
          <a:extLst>
            <a:ext uri="{FF2B5EF4-FFF2-40B4-BE49-F238E27FC236}">
              <a16:creationId xmlns:a16="http://schemas.microsoft.com/office/drawing/2014/main" id="{EBE2DB9A-226E-4598-9EC0-2101FEB8FE25}"/>
            </a:ext>
          </a:extLst>
        </xdr:cNvPr>
        <xdr:cNvSpPr>
          <a:spLocks noChangeShapeType="1"/>
        </xdr:cNvSpPr>
      </xdr:nvSpPr>
      <xdr:spPr bwMode="auto">
        <a:xfrm flipH="1" flipV="1">
          <a:off x="977900" y="24396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148</xdr:row>
      <xdr:rowOff>114300</xdr:rowOff>
    </xdr:from>
    <xdr:to>
      <xdr:col>3</xdr:col>
      <xdr:colOff>0</xdr:colOff>
      <xdr:row>148</xdr:row>
      <xdr:rowOff>114300</xdr:rowOff>
    </xdr:to>
    <xdr:sp macro="" textlink="">
      <xdr:nvSpPr>
        <xdr:cNvPr id="25" name="Line 8">
          <a:extLst>
            <a:ext uri="{FF2B5EF4-FFF2-40B4-BE49-F238E27FC236}">
              <a16:creationId xmlns:a16="http://schemas.microsoft.com/office/drawing/2014/main" id="{A0EA6C0C-C75B-4D28-94D0-091C283FC39D}"/>
            </a:ext>
          </a:extLst>
        </xdr:cNvPr>
        <xdr:cNvSpPr>
          <a:spLocks noChangeShapeType="1"/>
        </xdr:cNvSpPr>
      </xdr:nvSpPr>
      <xdr:spPr bwMode="auto">
        <a:xfrm flipH="1">
          <a:off x="977900" y="24580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405</xdr:row>
      <xdr:rowOff>114300</xdr:rowOff>
    </xdr:from>
    <xdr:to>
      <xdr:col>2</xdr:col>
      <xdr:colOff>76200</xdr:colOff>
      <xdr:row>405</xdr:row>
      <xdr:rowOff>114300</xdr:rowOff>
    </xdr:to>
    <xdr:sp macro="" textlink="">
      <xdr:nvSpPr>
        <xdr:cNvPr id="26" name="Line 8">
          <a:extLst>
            <a:ext uri="{FF2B5EF4-FFF2-40B4-BE49-F238E27FC236}">
              <a16:creationId xmlns:a16="http://schemas.microsoft.com/office/drawing/2014/main" id="{B33670C7-4DBC-48D8-B706-1AEF68BF1F83}"/>
            </a:ext>
          </a:extLst>
        </xdr:cNvPr>
        <xdr:cNvSpPr>
          <a:spLocks noChangeShapeType="1"/>
        </xdr:cNvSpPr>
      </xdr:nvSpPr>
      <xdr:spPr bwMode="auto">
        <a:xfrm flipH="1">
          <a:off x="977900" y="68687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341</xdr:row>
      <xdr:rowOff>114300</xdr:rowOff>
    </xdr:from>
    <xdr:to>
      <xdr:col>2</xdr:col>
      <xdr:colOff>76200</xdr:colOff>
      <xdr:row>341</xdr:row>
      <xdr:rowOff>114300</xdr:rowOff>
    </xdr:to>
    <xdr:sp macro="" textlink="">
      <xdr:nvSpPr>
        <xdr:cNvPr id="27" name="Line 8">
          <a:extLst>
            <a:ext uri="{FF2B5EF4-FFF2-40B4-BE49-F238E27FC236}">
              <a16:creationId xmlns:a16="http://schemas.microsoft.com/office/drawing/2014/main" id="{7E7A58BC-2EF5-46DA-8F8F-1A79E0CF0106}"/>
            </a:ext>
          </a:extLst>
        </xdr:cNvPr>
        <xdr:cNvSpPr>
          <a:spLocks noChangeShapeType="1"/>
        </xdr:cNvSpPr>
      </xdr:nvSpPr>
      <xdr:spPr bwMode="auto">
        <a:xfrm flipH="1">
          <a:off x="977900" y="57613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405</xdr:row>
      <xdr:rowOff>114300</xdr:rowOff>
    </xdr:from>
    <xdr:to>
      <xdr:col>2</xdr:col>
      <xdr:colOff>76200</xdr:colOff>
      <xdr:row>405</xdr:row>
      <xdr:rowOff>114300</xdr:rowOff>
    </xdr:to>
    <xdr:sp macro="" textlink="">
      <xdr:nvSpPr>
        <xdr:cNvPr id="28" name="Line 8">
          <a:extLst>
            <a:ext uri="{FF2B5EF4-FFF2-40B4-BE49-F238E27FC236}">
              <a16:creationId xmlns:a16="http://schemas.microsoft.com/office/drawing/2014/main" id="{EFE1EF59-94D8-464D-B133-D2B28A3543A8}"/>
            </a:ext>
          </a:extLst>
        </xdr:cNvPr>
        <xdr:cNvSpPr>
          <a:spLocks noChangeShapeType="1"/>
        </xdr:cNvSpPr>
      </xdr:nvSpPr>
      <xdr:spPr bwMode="auto">
        <a:xfrm flipH="1">
          <a:off x="977900" y="68687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341</xdr:row>
      <xdr:rowOff>114300</xdr:rowOff>
    </xdr:from>
    <xdr:to>
      <xdr:col>2</xdr:col>
      <xdr:colOff>76200</xdr:colOff>
      <xdr:row>341</xdr:row>
      <xdr:rowOff>114300</xdr:rowOff>
    </xdr:to>
    <xdr:sp macro="" textlink="">
      <xdr:nvSpPr>
        <xdr:cNvPr id="29" name="Line 8">
          <a:extLst>
            <a:ext uri="{FF2B5EF4-FFF2-40B4-BE49-F238E27FC236}">
              <a16:creationId xmlns:a16="http://schemas.microsoft.com/office/drawing/2014/main" id="{A9F9C333-90B8-427C-A44C-E4CB3F29D309}"/>
            </a:ext>
          </a:extLst>
        </xdr:cNvPr>
        <xdr:cNvSpPr>
          <a:spLocks noChangeShapeType="1"/>
        </xdr:cNvSpPr>
      </xdr:nvSpPr>
      <xdr:spPr bwMode="auto">
        <a:xfrm flipH="1">
          <a:off x="977900" y="57613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333</xdr:row>
      <xdr:rowOff>114300</xdr:rowOff>
    </xdr:from>
    <xdr:to>
      <xdr:col>2</xdr:col>
      <xdr:colOff>76200</xdr:colOff>
      <xdr:row>333</xdr:row>
      <xdr:rowOff>114300</xdr:rowOff>
    </xdr:to>
    <xdr:sp macro="" textlink="">
      <xdr:nvSpPr>
        <xdr:cNvPr id="30" name="Line 8">
          <a:extLst>
            <a:ext uri="{FF2B5EF4-FFF2-40B4-BE49-F238E27FC236}">
              <a16:creationId xmlns:a16="http://schemas.microsoft.com/office/drawing/2014/main" id="{AADB9D5A-ACB5-454F-835E-B8D8A3B0F209}"/>
            </a:ext>
          </a:extLst>
        </xdr:cNvPr>
        <xdr:cNvSpPr>
          <a:spLocks noChangeShapeType="1"/>
        </xdr:cNvSpPr>
      </xdr:nvSpPr>
      <xdr:spPr bwMode="auto">
        <a:xfrm flipH="1">
          <a:off x="977900" y="55784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361</xdr:row>
      <xdr:rowOff>95250</xdr:rowOff>
    </xdr:from>
    <xdr:to>
      <xdr:col>2</xdr:col>
      <xdr:colOff>47625</xdr:colOff>
      <xdr:row>361</xdr:row>
      <xdr:rowOff>104775</xdr:rowOff>
    </xdr:to>
    <xdr:sp macro="" textlink="">
      <xdr:nvSpPr>
        <xdr:cNvPr id="31" name="Line 7">
          <a:extLst>
            <a:ext uri="{FF2B5EF4-FFF2-40B4-BE49-F238E27FC236}">
              <a16:creationId xmlns:a16="http://schemas.microsoft.com/office/drawing/2014/main" id="{758750E5-55B1-454C-BE1F-A5929BA0FFF8}"/>
            </a:ext>
          </a:extLst>
        </xdr:cNvPr>
        <xdr:cNvSpPr>
          <a:spLocks noChangeShapeType="1"/>
        </xdr:cNvSpPr>
      </xdr:nvSpPr>
      <xdr:spPr bwMode="auto">
        <a:xfrm flipH="1" flipV="1">
          <a:off x="977900" y="60960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362</xdr:row>
      <xdr:rowOff>114300</xdr:rowOff>
    </xdr:from>
    <xdr:to>
      <xdr:col>2</xdr:col>
      <xdr:colOff>0</xdr:colOff>
      <xdr:row>362</xdr:row>
      <xdr:rowOff>114300</xdr:rowOff>
    </xdr:to>
    <xdr:sp macro="" textlink="">
      <xdr:nvSpPr>
        <xdr:cNvPr id="32" name="Line 8">
          <a:extLst>
            <a:ext uri="{FF2B5EF4-FFF2-40B4-BE49-F238E27FC236}">
              <a16:creationId xmlns:a16="http://schemas.microsoft.com/office/drawing/2014/main" id="{C3CBAB57-08CB-40B3-B05D-ABE1AB7D7911}"/>
            </a:ext>
          </a:extLst>
        </xdr:cNvPr>
        <xdr:cNvSpPr>
          <a:spLocks noChangeShapeType="1"/>
        </xdr:cNvSpPr>
      </xdr:nvSpPr>
      <xdr:spPr bwMode="auto">
        <a:xfrm flipH="1">
          <a:off x="977900" y="61144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360</xdr:row>
      <xdr:rowOff>114300</xdr:rowOff>
    </xdr:from>
    <xdr:to>
      <xdr:col>2</xdr:col>
      <xdr:colOff>85725</xdr:colOff>
      <xdr:row>360</xdr:row>
      <xdr:rowOff>114300</xdr:rowOff>
    </xdr:to>
    <xdr:sp macro="" textlink="">
      <xdr:nvSpPr>
        <xdr:cNvPr id="33" name="Line 8">
          <a:extLst>
            <a:ext uri="{FF2B5EF4-FFF2-40B4-BE49-F238E27FC236}">
              <a16:creationId xmlns:a16="http://schemas.microsoft.com/office/drawing/2014/main" id="{DD3CF8F9-BC1F-4E37-B30C-1D8E383AFABF}"/>
            </a:ext>
          </a:extLst>
        </xdr:cNvPr>
        <xdr:cNvSpPr>
          <a:spLocks noChangeShapeType="1"/>
        </xdr:cNvSpPr>
      </xdr:nvSpPr>
      <xdr:spPr bwMode="auto">
        <a:xfrm flipH="1">
          <a:off x="977900" y="60813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375</xdr:row>
      <xdr:rowOff>95250</xdr:rowOff>
    </xdr:from>
    <xdr:to>
      <xdr:col>2</xdr:col>
      <xdr:colOff>47625</xdr:colOff>
      <xdr:row>375</xdr:row>
      <xdr:rowOff>104775</xdr:rowOff>
    </xdr:to>
    <xdr:sp macro="" textlink="">
      <xdr:nvSpPr>
        <xdr:cNvPr id="34" name="Line 7">
          <a:extLst>
            <a:ext uri="{FF2B5EF4-FFF2-40B4-BE49-F238E27FC236}">
              <a16:creationId xmlns:a16="http://schemas.microsoft.com/office/drawing/2014/main" id="{56DF41CD-48EB-4123-8385-8D06620DC62B}"/>
            </a:ext>
          </a:extLst>
        </xdr:cNvPr>
        <xdr:cNvSpPr>
          <a:spLocks noChangeShapeType="1"/>
        </xdr:cNvSpPr>
      </xdr:nvSpPr>
      <xdr:spPr bwMode="auto">
        <a:xfrm flipH="1" flipV="1">
          <a:off x="977900" y="63271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376</xdr:row>
      <xdr:rowOff>114300</xdr:rowOff>
    </xdr:from>
    <xdr:to>
      <xdr:col>2</xdr:col>
      <xdr:colOff>0</xdr:colOff>
      <xdr:row>376</xdr:row>
      <xdr:rowOff>114300</xdr:rowOff>
    </xdr:to>
    <xdr:sp macro="" textlink="">
      <xdr:nvSpPr>
        <xdr:cNvPr id="35" name="Line 8">
          <a:extLst>
            <a:ext uri="{FF2B5EF4-FFF2-40B4-BE49-F238E27FC236}">
              <a16:creationId xmlns:a16="http://schemas.microsoft.com/office/drawing/2014/main" id="{E3ECE238-815B-44EA-A6A7-5E7DD854ED07}"/>
            </a:ext>
          </a:extLst>
        </xdr:cNvPr>
        <xdr:cNvSpPr>
          <a:spLocks noChangeShapeType="1"/>
        </xdr:cNvSpPr>
      </xdr:nvSpPr>
      <xdr:spPr bwMode="auto">
        <a:xfrm flipH="1">
          <a:off x="977900" y="63455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148</xdr:row>
      <xdr:rowOff>114300</xdr:rowOff>
    </xdr:from>
    <xdr:to>
      <xdr:col>3</xdr:col>
      <xdr:colOff>0</xdr:colOff>
      <xdr:row>148</xdr:row>
      <xdr:rowOff>114300</xdr:rowOff>
    </xdr:to>
    <xdr:sp macro="" textlink="">
      <xdr:nvSpPr>
        <xdr:cNvPr id="36" name="Line 8">
          <a:extLst>
            <a:ext uri="{FF2B5EF4-FFF2-40B4-BE49-F238E27FC236}">
              <a16:creationId xmlns:a16="http://schemas.microsoft.com/office/drawing/2014/main" id="{FA5764D8-2B65-40D3-8265-45A7ED305DD2}"/>
            </a:ext>
          </a:extLst>
        </xdr:cNvPr>
        <xdr:cNvSpPr>
          <a:spLocks noChangeShapeType="1"/>
        </xdr:cNvSpPr>
      </xdr:nvSpPr>
      <xdr:spPr bwMode="auto">
        <a:xfrm flipH="1">
          <a:off x="977900" y="24580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37" name="Line 8">
          <a:extLst>
            <a:ext uri="{FF2B5EF4-FFF2-40B4-BE49-F238E27FC236}">
              <a16:creationId xmlns:a16="http://schemas.microsoft.com/office/drawing/2014/main" id="{72D15B52-3A97-4D7D-9030-51134BCA5B5E}"/>
            </a:ext>
          </a:extLst>
        </xdr:cNvPr>
        <xdr:cNvSpPr>
          <a:spLocks noChangeShapeType="1"/>
        </xdr:cNvSpPr>
      </xdr:nvSpPr>
      <xdr:spPr bwMode="auto">
        <a:xfrm flipH="1">
          <a:off x="977900" y="5147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151</xdr:row>
      <xdr:rowOff>95250</xdr:rowOff>
    </xdr:from>
    <xdr:to>
      <xdr:col>3</xdr:col>
      <xdr:colOff>28575</xdr:colOff>
      <xdr:row>151</xdr:row>
      <xdr:rowOff>104775</xdr:rowOff>
    </xdr:to>
    <xdr:sp macro="" textlink="">
      <xdr:nvSpPr>
        <xdr:cNvPr id="38" name="Line 7">
          <a:extLst>
            <a:ext uri="{FF2B5EF4-FFF2-40B4-BE49-F238E27FC236}">
              <a16:creationId xmlns:a16="http://schemas.microsoft.com/office/drawing/2014/main" id="{3082A50E-2099-4F66-807C-8C08FD888C8B}"/>
            </a:ext>
          </a:extLst>
        </xdr:cNvPr>
        <xdr:cNvSpPr>
          <a:spLocks noChangeShapeType="1"/>
        </xdr:cNvSpPr>
      </xdr:nvSpPr>
      <xdr:spPr bwMode="auto">
        <a:xfrm flipH="1" flipV="1">
          <a:off x="977900" y="25057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39" name="Line 8">
          <a:extLst>
            <a:ext uri="{FF2B5EF4-FFF2-40B4-BE49-F238E27FC236}">
              <a16:creationId xmlns:a16="http://schemas.microsoft.com/office/drawing/2014/main" id="{11491007-8120-4ECF-B19D-EC1132859B66}"/>
            </a:ext>
          </a:extLst>
        </xdr:cNvPr>
        <xdr:cNvSpPr>
          <a:spLocks noChangeShapeType="1"/>
        </xdr:cNvSpPr>
      </xdr:nvSpPr>
      <xdr:spPr bwMode="auto">
        <a:xfrm flipH="1">
          <a:off x="977900" y="2524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0" name="Line 8">
          <a:extLst>
            <a:ext uri="{FF2B5EF4-FFF2-40B4-BE49-F238E27FC236}">
              <a16:creationId xmlns:a16="http://schemas.microsoft.com/office/drawing/2014/main" id="{AF9F412F-8D52-4CE0-ADE4-E02395E23F72}"/>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1" name="Line 8">
          <a:extLst>
            <a:ext uri="{FF2B5EF4-FFF2-40B4-BE49-F238E27FC236}">
              <a16:creationId xmlns:a16="http://schemas.microsoft.com/office/drawing/2014/main" id="{67A67F21-85E6-47CB-95BC-25524504DBF4}"/>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95250</xdr:rowOff>
    </xdr:from>
    <xdr:to>
      <xdr:col>2</xdr:col>
      <xdr:colOff>47625</xdr:colOff>
      <xdr:row>311</xdr:row>
      <xdr:rowOff>104775</xdr:rowOff>
    </xdr:to>
    <xdr:sp macro="" textlink="">
      <xdr:nvSpPr>
        <xdr:cNvPr id="42" name="Line 7">
          <a:extLst>
            <a:ext uri="{FF2B5EF4-FFF2-40B4-BE49-F238E27FC236}">
              <a16:creationId xmlns:a16="http://schemas.microsoft.com/office/drawing/2014/main" id="{B2D0FDAE-8FB2-4945-9D2E-C48D6FE02AD7}"/>
            </a:ext>
          </a:extLst>
        </xdr:cNvPr>
        <xdr:cNvSpPr>
          <a:spLocks noChangeShapeType="1"/>
        </xdr:cNvSpPr>
      </xdr:nvSpPr>
      <xdr:spPr bwMode="auto">
        <a:xfrm flipH="1" flipV="1">
          <a:off x="977900" y="51625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312</xdr:row>
      <xdr:rowOff>114300</xdr:rowOff>
    </xdr:from>
    <xdr:to>
      <xdr:col>2</xdr:col>
      <xdr:colOff>0</xdr:colOff>
      <xdr:row>312</xdr:row>
      <xdr:rowOff>114300</xdr:rowOff>
    </xdr:to>
    <xdr:sp macro="" textlink="">
      <xdr:nvSpPr>
        <xdr:cNvPr id="43" name="Line 8">
          <a:extLst>
            <a:ext uri="{FF2B5EF4-FFF2-40B4-BE49-F238E27FC236}">
              <a16:creationId xmlns:a16="http://schemas.microsoft.com/office/drawing/2014/main" id="{33AFC387-27EF-44BD-8B35-223C52889B8A}"/>
            </a:ext>
          </a:extLst>
        </xdr:cNvPr>
        <xdr:cNvSpPr>
          <a:spLocks noChangeShapeType="1"/>
        </xdr:cNvSpPr>
      </xdr:nvSpPr>
      <xdr:spPr bwMode="auto">
        <a:xfrm flipH="1">
          <a:off x="977900" y="5180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44" name="Line 8">
          <a:extLst>
            <a:ext uri="{FF2B5EF4-FFF2-40B4-BE49-F238E27FC236}">
              <a16:creationId xmlns:a16="http://schemas.microsoft.com/office/drawing/2014/main" id="{2280CC92-32F2-40F6-9B6A-0229BA179D01}"/>
            </a:ext>
          </a:extLst>
        </xdr:cNvPr>
        <xdr:cNvSpPr>
          <a:spLocks noChangeShapeType="1"/>
        </xdr:cNvSpPr>
      </xdr:nvSpPr>
      <xdr:spPr bwMode="auto">
        <a:xfrm flipH="1">
          <a:off x="977900" y="5147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45" name="Line 8">
          <a:extLst>
            <a:ext uri="{FF2B5EF4-FFF2-40B4-BE49-F238E27FC236}">
              <a16:creationId xmlns:a16="http://schemas.microsoft.com/office/drawing/2014/main" id="{6894AA2E-6075-4893-BDAC-D11CFC6B185D}"/>
            </a:ext>
          </a:extLst>
        </xdr:cNvPr>
        <xdr:cNvSpPr>
          <a:spLocks noChangeShapeType="1"/>
        </xdr:cNvSpPr>
      </xdr:nvSpPr>
      <xdr:spPr bwMode="auto">
        <a:xfrm flipH="1">
          <a:off x="977900" y="2524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293</xdr:row>
      <xdr:rowOff>161925</xdr:rowOff>
    </xdr:from>
    <xdr:to>
      <xdr:col>1</xdr:col>
      <xdr:colOff>28575</xdr:colOff>
      <xdr:row>294</xdr:row>
      <xdr:rowOff>0</xdr:rowOff>
    </xdr:to>
    <xdr:sp macro="" textlink="">
      <xdr:nvSpPr>
        <xdr:cNvPr id="46" name="Line 4">
          <a:extLst>
            <a:ext uri="{FF2B5EF4-FFF2-40B4-BE49-F238E27FC236}">
              <a16:creationId xmlns:a16="http://schemas.microsoft.com/office/drawing/2014/main" id="{EFCF2149-FC09-455A-8779-F9AD42BCA498}"/>
            </a:ext>
          </a:extLst>
        </xdr:cNvPr>
        <xdr:cNvSpPr>
          <a:spLocks noChangeShapeType="1"/>
        </xdr:cNvSpPr>
      </xdr:nvSpPr>
      <xdr:spPr bwMode="auto">
        <a:xfrm>
          <a:off x="558800" y="485997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298</xdr:row>
      <xdr:rowOff>161925</xdr:rowOff>
    </xdr:from>
    <xdr:to>
      <xdr:col>1</xdr:col>
      <xdr:colOff>28575</xdr:colOff>
      <xdr:row>299</xdr:row>
      <xdr:rowOff>0</xdr:rowOff>
    </xdr:to>
    <xdr:sp macro="" textlink="">
      <xdr:nvSpPr>
        <xdr:cNvPr id="47" name="Line 4">
          <a:extLst>
            <a:ext uri="{FF2B5EF4-FFF2-40B4-BE49-F238E27FC236}">
              <a16:creationId xmlns:a16="http://schemas.microsoft.com/office/drawing/2014/main" id="{8C45C8E8-CE5D-4C4E-A833-BC51173407EF}"/>
            </a:ext>
          </a:extLst>
        </xdr:cNvPr>
        <xdr:cNvSpPr>
          <a:spLocks noChangeShapeType="1"/>
        </xdr:cNvSpPr>
      </xdr:nvSpPr>
      <xdr:spPr bwMode="auto">
        <a:xfrm>
          <a:off x="558800" y="494252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293</xdr:row>
      <xdr:rowOff>161925</xdr:rowOff>
    </xdr:from>
    <xdr:to>
      <xdr:col>1</xdr:col>
      <xdr:colOff>28575</xdr:colOff>
      <xdr:row>294</xdr:row>
      <xdr:rowOff>0</xdr:rowOff>
    </xdr:to>
    <xdr:sp macro="" textlink="">
      <xdr:nvSpPr>
        <xdr:cNvPr id="48" name="Line 4">
          <a:extLst>
            <a:ext uri="{FF2B5EF4-FFF2-40B4-BE49-F238E27FC236}">
              <a16:creationId xmlns:a16="http://schemas.microsoft.com/office/drawing/2014/main" id="{61126541-1719-477C-8C68-6A6135A007B4}"/>
            </a:ext>
          </a:extLst>
        </xdr:cNvPr>
        <xdr:cNvSpPr>
          <a:spLocks noChangeShapeType="1"/>
        </xdr:cNvSpPr>
      </xdr:nvSpPr>
      <xdr:spPr bwMode="auto">
        <a:xfrm>
          <a:off x="558800" y="485997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298</xdr:row>
      <xdr:rowOff>161925</xdr:rowOff>
    </xdr:from>
    <xdr:to>
      <xdr:col>1</xdr:col>
      <xdr:colOff>28575</xdr:colOff>
      <xdr:row>299</xdr:row>
      <xdr:rowOff>0</xdr:rowOff>
    </xdr:to>
    <xdr:sp macro="" textlink="">
      <xdr:nvSpPr>
        <xdr:cNvPr id="49" name="Line 4">
          <a:extLst>
            <a:ext uri="{FF2B5EF4-FFF2-40B4-BE49-F238E27FC236}">
              <a16:creationId xmlns:a16="http://schemas.microsoft.com/office/drawing/2014/main" id="{98AB7327-0916-4271-A32C-407361F7B92D}"/>
            </a:ext>
          </a:extLst>
        </xdr:cNvPr>
        <xdr:cNvSpPr>
          <a:spLocks noChangeShapeType="1"/>
        </xdr:cNvSpPr>
      </xdr:nvSpPr>
      <xdr:spPr bwMode="auto">
        <a:xfrm>
          <a:off x="558800" y="494252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526</xdr:row>
      <xdr:rowOff>114300</xdr:rowOff>
    </xdr:from>
    <xdr:to>
      <xdr:col>2</xdr:col>
      <xdr:colOff>38100</xdr:colOff>
      <xdr:row>526</xdr:row>
      <xdr:rowOff>114300</xdr:rowOff>
    </xdr:to>
    <xdr:sp macro="" textlink="">
      <xdr:nvSpPr>
        <xdr:cNvPr id="50" name="Line 8">
          <a:extLst>
            <a:ext uri="{FF2B5EF4-FFF2-40B4-BE49-F238E27FC236}">
              <a16:creationId xmlns:a16="http://schemas.microsoft.com/office/drawing/2014/main" id="{A574720B-594D-4E2B-AC24-E26092D8142A}"/>
            </a:ext>
          </a:extLst>
        </xdr:cNvPr>
        <xdr:cNvSpPr>
          <a:spLocks noChangeShapeType="1"/>
        </xdr:cNvSpPr>
      </xdr:nvSpPr>
      <xdr:spPr bwMode="auto">
        <a:xfrm flipH="1">
          <a:off x="977900" y="894334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423</xdr:row>
      <xdr:rowOff>114300</xdr:rowOff>
    </xdr:from>
    <xdr:to>
      <xdr:col>2</xdr:col>
      <xdr:colOff>38100</xdr:colOff>
      <xdr:row>423</xdr:row>
      <xdr:rowOff>114300</xdr:rowOff>
    </xdr:to>
    <xdr:sp macro="" textlink="">
      <xdr:nvSpPr>
        <xdr:cNvPr id="51" name="Line 8">
          <a:extLst>
            <a:ext uri="{FF2B5EF4-FFF2-40B4-BE49-F238E27FC236}">
              <a16:creationId xmlns:a16="http://schemas.microsoft.com/office/drawing/2014/main" id="{CF473B18-57FA-491D-B1C5-7EDDD7581994}"/>
            </a:ext>
          </a:extLst>
        </xdr:cNvPr>
        <xdr:cNvSpPr>
          <a:spLocks noChangeShapeType="1"/>
        </xdr:cNvSpPr>
      </xdr:nvSpPr>
      <xdr:spPr bwMode="auto">
        <a:xfrm flipH="1">
          <a:off x="977900" y="71774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514</xdr:row>
      <xdr:rowOff>114300</xdr:rowOff>
    </xdr:from>
    <xdr:to>
      <xdr:col>2</xdr:col>
      <xdr:colOff>57150</xdr:colOff>
      <xdr:row>514</xdr:row>
      <xdr:rowOff>114300</xdr:rowOff>
    </xdr:to>
    <xdr:sp macro="" textlink="">
      <xdr:nvSpPr>
        <xdr:cNvPr id="52" name="Line 8">
          <a:extLst>
            <a:ext uri="{FF2B5EF4-FFF2-40B4-BE49-F238E27FC236}">
              <a16:creationId xmlns:a16="http://schemas.microsoft.com/office/drawing/2014/main" id="{7BC77501-068E-420D-B8F0-74760C7C37C6}"/>
            </a:ext>
          </a:extLst>
        </xdr:cNvPr>
        <xdr:cNvSpPr>
          <a:spLocks noChangeShapeType="1"/>
        </xdr:cNvSpPr>
      </xdr:nvSpPr>
      <xdr:spPr bwMode="auto">
        <a:xfrm flipH="1">
          <a:off x="977900" y="873760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409</xdr:row>
      <xdr:rowOff>114300</xdr:rowOff>
    </xdr:from>
    <xdr:to>
      <xdr:col>2</xdr:col>
      <xdr:colOff>57150</xdr:colOff>
      <xdr:row>409</xdr:row>
      <xdr:rowOff>114300</xdr:rowOff>
    </xdr:to>
    <xdr:sp macro="" textlink="">
      <xdr:nvSpPr>
        <xdr:cNvPr id="53" name="Line 8">
          <a:extLst>
            <a:ext uri="{FF2B5EF4-FFF2-40B4-BE49-F238E27FC236}">
              <a16:creationId xmlns:a16="http://schemas.microsoft.com/office/drawing/2014/main" id="{C6BE8180-62EF-4FF4-BD5F-6D91B2EF5BE5}"/>
            </a:ext>
          </a:extLst>
        </xdr:cNvPr>
        <xdr:cNvSpPr>
          <a:spLocks noChangeShapeType="1"/>
        </xdr:cNvSpPr>
      </xdr:nvSpPr>
      <xdr:spPr bwMode="auto">
        <a:xfrm flipH="1">
          <a:off x="977900" y="693737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524</xdr:row>
      <xdr:rowOff>114300</xdr:rowOff>
    </xdr:from>
    <xdr:to>
      <xdr:col>2</xdr:col>
      <xdr:colOff>57150</xdr:colOff>
      <xdr:row>524</xdr:row>
      <xdr:rowOff>114300</xdr:rowOff>
    </xdr:to>
    <xdr:sp macro="" textlink="">
      <xdr:nvSpPr>
        <xdr:cNvPr id="54" name="Line 8">
          <a:extLst>
            <a:ext uri="{FF2B5EF4-FFF2-40B4-BE49-F238E27FC236}">
              <a16:creationId xmlns:a16="http://schemas.microsoft.com/office/drawing/2014/main" id="{AA810A59-4B51-4C7D-A25A-02225A3538AE}"/>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415</xdr:row>
      <xdr:rowOff>114300</xdr:rowOff>
    </xdr:from>
    <xdr:to>
      <xdr:col>2</xdr:col>
      <xdr:colOff>57150</xdr:colOff>
      <xdr:row>415</xdr:row>
      <xdr:rowOff>114300</xdr:rowOff>
    </xdr:to>
    <xdr:sp macro="" textlink="">
      <xdr:nvSpPr>
        <xdr:cNvPr id="55" name="Line 8">
          <a:extLst>
            <a:ext uri="{FF2B5EF4-FFF2-40B4-BE49-F238E27FC236}">
              <a16:creationId xmlns:a16="http://schemas.microsoft.com/office/drawing/2014/main" id="{FAEE421C-EB96-4BBC-98AE-6C71EB2FA8C9}"/>
            </a:ext>
          </a:extLst>
        </xdr:cNvPr>
        <xdr:cNvSpPr>
          <a:spLocks noChangeShapeType="1"/>
        </xdr:cNvSpPr>
      </xdr:nvSpPr>
      <xdr:spPr bwMode="auto">
        <a:xfrm flipH="1">
          <a:off x="977900" y="704024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599</xdr:row>
      <xdr:rowOff>114300</xdr:rowOff>
    </xdr:from>
    <xdr:to>
      <xdr:col>2</xdr:col>
      <xdr:colOff>57150</xdr:colOff>
      <xdr:row>599</xdr:row>
      <xdr:rowOff>114300</xdr:rowOff>
    </xdr:to>
    <xdr:sp macro="" textlink="">
      <xdr:nvSpPr>
        <xdr:cNvPr id="56" name="Line 8">
          <a:extLst>
            <a:ext uri="{FF2B5EF4-FFF2-40B4-BE49-F238E27FC236}">
              <a16:creationId xmlns:a16="http://schemas.microsoft.com/office/drawing/2014/main" id="{A9F658B8-6B56-45A6-880C-AE0AABB2A32F}"/>
            </a:ext>
          </a:extLst>
        </xdr:cNvPr>
        <xdr:cNvSpPr>
          <a:spLocks noChangeShapeType="1"/>
        </xdr:cNvSpPr>
      </xdr:nvSpPr>
      <xdr:spPr bwMode="auto">
        <a:xfrm flipH="1">
          <a:off x="977900" y="1019492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464</xdr:row>
      <xdr:rowOff>114300</xdr:rowOff>
    </xdr:from>
    <xdr:to>
      <xdr:col>2</xdr:col>
      <xdr:colOff>57150</xdr:colOff>
      <xdr:row>464</xdr:row>
      <xdr:rowOff>114300</xdr:rowOff>
    </xdr:to>
    <xdr:sp macro="" textlink="">
      <xdr:nvSpPr>
        <xdr:cNvPr id="57" name="Line 8">
          <a:extLst>
            <a:ext uri="{FF2B5EF4-FFF2-40B4-BE49-F238E27FC236}">
              <a16:creationId xmlns:a16="http://schemas.microsoft.com/office/drawing/2014/main" id="{B95F6CCD-F310-4495-94A9-0B3F6424C876}"/>
            </a:ext>
          </a:extLst>
        </xdr:cNvPr>
        <xdr:cNvSpPr>
          <a:spLocks noChangeShapeType="1"/>
        </xdr:cNvSpPr>
      </xdr:nvSpPr>
      <xdr:spPr bwMode="auto">
        <a:xfrm flipH="1">
          <a:off x="977900" y="788035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561</xdr:row>
      <xdr:rowOff>114300</xdr:rowOff>
    </xdr:from>
    <xdr:to>
      <xdr:col>2</xdr:col>
      <xdr:colOff>66675</xdr:colOff>
      <xdr:row>561</xdr:row>
      <xdr:rowOff>114300</xdr:rowOff>
    </xdr:to>
    <xdr:sp macro="" textlink="">
      <xdr:nvSpPr>
        <xdr:cNvPr id="58" name="Line 8">
          <a:extLst>
            <a:ext uri="{FF2B5EF4-FFF2-40B4-BE49-F238E27FC236}">
              <a16:creationId xmlns:a16="http://schemas.microsoft.com/office/drawing/2014/main" id="{B6C448F6-E31F-4F1D-91E4-469759C4FAF5}"/>
            </a:ext>
          </a:extLst>
        </xdr:cNvPr>
        <xdr:cNvSpPr>
          <a:spLocks noChangeShapeType="1"/>
        </xdr:cNvSpPr>
      </xdr:nvSpPr>
      <xdr:spPr bwMode="auto">
        <a:xfrm flipH="1">
          <a:off x="977900" y="954341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448</xdr:row>
      <xdr:rowOff>114300</xdr:rowOff>
    </xdr:from>
    <xdr:to>
      <xdr:col>2</xdr:col>
      <xdr:colOff>66675</xdr:colOff>
      <xdr:row>448</xdr:row>
      <xdr:rowOff>114300</xdr:rowOff>
    </xdr:to>
    <xdr:sp macro="" textlink="">
      <xdr:nvSpPr>
        <xdr:cNvPr id="59" name="Line 8">
          <a:extLst>
            <a:ext uri="{FF2B5EF4-FFF2-40B4-BE49-F238E27FC236}">
              <a16:creationId xmlns:a16="http://schemas.microsoft.com/office/drawing/2014/main" id="{FE9649E5-2C06-43C1-8212-B0105CEAE631}"/>
            </a:ext>
          </a:extLst>
        </xdr:cNvPr>
        <xdr:cNvSpPr>
          <a:spLocks noChangeShapeType="1"/>
        </xdr:cNvSpPr>
      </xdr:nvSpPr>
      <xdr:spPr bwMode="auto">
        <a:xfrm flipH="1">
          <a:off x="977900" y="760603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455</xdr:row>
      <xdr:rowOff>114300</xdr:rowOff>
    </xdr:from>
    <xdr:to>
      <xdr:col>2</xdr:col>
      <xdr:colOff>76200</xdr:colOff>
      <xdr:row>455</xdr:row>
      <xdr:rowOff>114300</xdr:rowOff>
    </xdr:to>
    <xdr:sp macro="" textlink="">
      <xdr:nvSpPr>
        <xdr:cNvPr id="60" name="Line 8">
          <a:extLst>
            <a:ext uri="{FF2B5EF4-FFF2-40B4-BE49-F238E27FC236}">
              <a16:creationId xmlns:a16="http://schemas.microsoft.com/office/drawing/2014/main" id="{299486BC-100F-4884-8AC3-614047D28975}"/>
            </a:ext>
          </a:extLst>
        </xdr:cNvPr>
        <xdr:cNvSpPr>
          <a:spLocks noChangeShapeType="1"/>
        </xdr:cNvSpPr>
      </xdr:nvSpPr>
      <xdr:spPr bwMode="auto">
        <a:xfrm flipH="1">
          <a:off x="977900" y="77260450"/>
          <a:ext cx="0" cy="0"/>
        </a:xfrm>
        <a:prstGeom prst="line">
          <a:avLst/>
        </a:prstGeom>
        <a:noFill/>
        <a:ln w="9525">
          <a:solidFill>
            <a:srgbClr val="000000"/>
          </a:solidFill>
          <a:round/>
          <a:headEnd/>
          <a:tailEnd type="triangle" w="med" len="med"/>
        </a:ln>
      </xdr:spPr>
    </xdr:sp>
    <xdr:clientData/>
  </xdr:twoCellAnchor>
  <xdr:twoCellAnchor>
    <xdr:from>
      <xdr:col>2</xdr:col>
      <xdr:colOff>0</xdr:colOff>
      <xdr:row>483</xdr:row>
      <xdr:rowOff>95250</xdr:rowOff>
    </xdr:from>
    <xdr:to>
      <xdr:col>2</xdr:col>
      <xdr:colOff>38100</xdr:colOff>
      <xdr:row>483</xdr:row>
      <xdr:rowOff>104775</xdr:rowOff>
    </xdr:to>
    <xdr:sp macro="" textlink="">
      <xdr:nvSpPr>
        <xdr:cNvPr id="61" name="Line 7">
          <a:extLst>
            <a:ext uri="{FF2B5EF4-FFF2-40B4-BE49-F238E27FC236}">
              <a16:creationId xmlns:a16="http://schemas.microsoft.com/office/drawing/2014/main" id="{2636A8F3-A587-4FF3-9A61-4EE99D1D4EB5}"/>
            </a:ext>
          </a:extLst>
        </xdr:cNvPr>
        <xdr:cNvSpPr>
          <a:spLocks noChangeShapeType="1"/>
        </xdr:cNvSpPr>
      </xdr:nvSpPr>
      <xdr:spPr bwMode="auto">
        <a:xfrm flipH="1" flipV="1">
          <a:off x="977900" y="82042000"/>
          <a:ext cx="0" cy="9525"/>
        </a:xfrm>
        <a:prstGeom prst="line">
          <a:avLst/>
        </a:prstGeom>
        <a:noFill/>
        <a:ln w="9525">
          <a:solidFill>
            <a:srgbClr val="000000"/>
          </a:solidFill>
          <a:round/>
          <a:headEnd/>
          <a:tailEnd type="triangle" w="med" len="med"/>
        </a:ln>
      </xdr:spPr>
    </xdr:sp>
    <xdr:clientData/>
  </xdr:twoCellAnchor>
  <xdr:twoCellAnchor>
    <xdr:from>
      <xdr:col>2</xdr:col>
      <xdr:colOff>0</xdr:colOff>
      <xdr:row>484</xdr:row>
      <xdr:rowOff>114300</xdr:rowOff>
    </xdr:from>
    <xdr:to>
      <xdr:col>2</xdr:col>
      <xdr:colOff>0</xdr:colOff>
      <xdr:row>484</xdr:row>
      <xdr:rowOff>114300</xdr:rowOff>
    </xdr:to>
    <xdr:sp macro="" textlink="">
      <xdr:nvSpPr>
        <xdr:cNvPr id="62" name="Line 8">
          <a:extLst>
            <a:ext uri="{FF2B5EF4-FFF2-40B4-BE49-F238E27FC236}">
              <a16:creationId xmlns:a16="http://schemas.microsoft.com/office/drawing/2014/main" id="{B5E9C500-E879-4930-B08B-4EABDE4AF18C}"/>
            </a:ext>
          </a:extLst>
        </xdr:cNvPr>
        <xdr:cNvSpPr>
          <a:spLocks noChangeShapeType="1"/>
        </xdr:cNvSpPr>
      </xdr:nvSpPr>
      <xdr:spPr bwMode="auto">
        <a:xfrm flipH="1">
          <a:off x="977900" y="82232500"/>
          <a:ext cx="0" cy="0"/>
        </a:xfrm>
        <a:prstGeom prst="line">
          <a:avLst/>
        </a:prstGeom>
        <a:noFill/>
        <a:ln w="9525">
          <a:solidFill>
            <a:srgbClr val="000000"/>
          </a:solidFill>
          <a:round/>
          <a:headEnd/>
          <a:tailEnd type="triangle" w="med" len="med"/>
        </a:ln>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63" name="Line 7">
          <a:extLst>
            <a:ext uri="{FF2B5EF4-FFF2-40B4-BE49-F238E27FC236}">
              <a16:creationId xmlns:a16="http://schemas.microsoft.com/office/drawing/2014/main" id="{D5BFE2B7-FDF5-427E-8F1D-0D1ADA10E309}"/>
            </a:ext>
          </a:extLst>
        </xdr:cNvPr>
        <xdr:cNvSpPr>
          <a:spLocks noChangeShapeType="1"/>
        </xdr:cNvSpPr>
      </xdr:nvSpPr>
      <xdr:spPr bwMode="auto">
        <a:xfrm flipH="1" flipV="1">
          <a:off x="977900" y="36131500"/>
          <a:ext cx="0" cy="9525"/>
        </a:xfrm>
        <a:prstGeom prst="line">
          <a:avLst/>
        </a:prstGeom>
        <a:noFill/>
        <a:ln w="9525">
          <a:solidFill>
            <a:srgbClr val="000000"/>
          </a:solidFill>
          <a:round/>
          <a:headEnd/>
          <a:tailEnd type="triangle" w="med" len="med"/>
        </a:ln>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64" name="Line 8">
          <a:extLst>
            <a:ext uri="{FF2B5EF4-FFF2-40B4-BE49-F238E27FC236}">
              <a16:creationId xmlns:a16="http://schemas.microsoft.com/office/drawing/2014/main" id="{8BD856CD-97F3-4AA8-B368-74E380DEEC32}"/>
            </a:ext>
          </a:extLst>
        </xdr:cNvPr>
        <xdr:cNvSpPr>
          <a:spLocks noChangeShapeType="1"/>
        </xdr:cNvSpPr>
      </xdr:nvSpPr>
      <xdr:spPr bwMode="auto">
        <a:xfrm flipH="1">
          <a:off x="977900" y="363156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455</xdr:row>
      <xdr:rowOff>114300</xdr:rowOff>
    </xdr:from>
    <xdr:to>
      <xdr:col>2</xdr:col>
      <xdr:colOff>542925</xdr:colOff>
      <xdr:row>455</xdr:row>
      <xdr:rowOff>114300</xdr:rowOff>
    </xdr:to>
    <xdr:sp macro="" textlink="">
      <xdr:nvSpPr>
        <xdr:cNvPr id="65" name="Line 8">
          <a:extLst>
            <a:ext uri="{FF2B5EF4-FFF2-40B4-BE49-F238E27FC236}">
              <a16:creationId xmlns:a16="http://schemas.microsoft.com/office/drawing/2014/main" id="{AD954438-CFF0-49FF-9EB3-D1F8A74A38D6}"/>
            </a:ext>
          </a:extLst>
        </xdr:cNvPr>
        <xdr:cNvSpPr>
          <a:spLocks noChangeShapeType="1"/>
        </xdr:cNvSpPr>
      </xdr:nvSpPr>
      <xdr:spPr bwMode="auto">
        <a:xfrm flipH="1">
          <a:off x="977900" y="7726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483</xdr:row>
      <xdr:rowOff>95250</xdr:rowOff>
    </xdr:from>
    <xdr:to>
      <xdr:col>2</xdr:col>
      <xdr:colOff>38100</xdr:colOff>
      <xdr:row>483</xdr:row>
      <xdr:rowOff>104775</xdr:rowOff>
    </xdr:to>
    <xdr:sp macro="" textlink="">
      <xdr:nvSpPr>
        <xdr:cNvPr id="66" name="Line 7">
          <a:extLst>
            <a:ext uri="{FF2B5EF4-FFF2-40B4-BE49-F238E27FC236}">
              <a16:creationId xmlns:a16="http://schemas.microsoft.com/office/drawing/2014/main" id="{13100479-67B7-48E0-B9E1-B858F7DDBC03}"/>
            </a:ext>
          </a:extLst>
        </xdr:cNvPr>
        <xdr:cNvSpPr>
          <a:spLocks noChangeShapeType="1"/>
        </xdr:cNvSpPr>
      </xdr:nvSpPr>
      <xdr:spPr bwMode="auto">
        <a:xfrm flipH="1" flipV="1">
          <a:off x="977900" y="82042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484</xdr:row>
      <xdr:rowOff>114300</xdr:rowOff>
    </xdr:from>
    <xdr:to>
      <xdr:col>2</xdr:col>
      <xdr:colOff>0</xdr:colOff>
      <xdr:row>484</xdr:row>
      <xdr:rowOff>114300</xdr:rowOff>
    </xdr:to>
    <xdr:sp macro="" textlink="">
      <xdr:nvSpPr>
        <xdr:cNvPr id="67" name="Line 8">
          <a:extLst>
            <a:ext uri="{FF2B5EF4-FFF2-40B4-BE49-F238E27FC236}">
              <a16:creationId xmlns:a16="http://schemas.microsoft.com/office/drawing/2014/main" id="{4DB29A80-000E-4264-9DFF-C10FFDAD0FD1}"/>
            </a:ext>
          </a:extLst>
        </xdr:cNvPr>
        <xdr:cNvSpPr>
          <a:spLocks noChangeShapeType="1"/>
        </xdr:cNvSpPr>
      </xdr:nvSpPr>
      <xdr:spPr bwMode="auto">
        <a:xfrm flipH="1">
          <a:off x="977900" y="82232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68" name="Line 7">
          <a:extLst>
            <a:ext uri="{FF2B5EF4-FFF2-40B4-BE49-F238E27FC236}">
              <a16:creationId xmlns:a16="http://schemas.microsoft.com/office/drawing/2014/main" id="{11A9B827-9953-4C5B-A792-84A75A79A6E1}"/>
            </a:ext>
          </a:extLst>
        </xdr:cNvPr>
        <xdr:cNvSpPr>
          <a:spLocks noChangeShapeType="1"/>
        </xdr:cNvSpPr>
      </xdr:nvSpPr>
      <xdr:spPr bwMode="auto">
        <a:xfrm flipH="1" flipV="1">
          <a:off x="977900" y="36131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69" name="Line 8">
          <a:extLst>
            <a:ext uri="{FF2B5EF4-FFF2-40B4-BE49-F238E27FC236}">
              <a16:creationId xmlns:a16="http://schemas.microsoft.com/office/drawing/2014/main" id="{40F5A65E-BED8-4694-82E1-636D28A7A813}"/>
            </a:ext>
          </a:extLst>
        </xdr:cNvPr>
        <xdr:cNvSpPr>
          <a:spLocks noChangeShapeType="1"/>
        </xdr:cNvSpPr>
      </xdr:nvSpPr>
      <xdr:spPr bwMode="auto">
        <a:xfrm flipH="1">
          <a:off x="977900" y="36315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70" name="Line 8">
          <a:extLst>
            <a:ext uri="{FF2B5EF4-FFF2-40B4-BE49-F238E27FC236}">
              <a16:creationId xmlns:a16="http://schemas.microsoft.com/office/drawing/2014/main" id="{D621850B-74C2-4A3F-ACCB-9C1F399569DC}"/>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71" name="Line 7">
          <a:extLst>
            <a:ext uri="{FF2B5EF4-FFF2-40B4-BE49-F238E27FC236}">
              <a16:creationId xmlns:a16="http://schemas.microsoft.com/office/drawing/2014/main" id="{40435BBC-3596-4747-9E4E-3F110B5E1E6A}"/>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72" name="Line 8">
          <a:extLst>
            <a:ext uri="{FF2B5EF4-FFF2-40B4-BE49-F238E27FC236}">
              <a16:creationId xmlns:a16="http://schemas.microsoft.com/office/drawing/2014/main" id="{85F2BB99-B8C0-4DA5-87AF-62240778F538}"/>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73" name="Line 7">
          <a:extLst>
            <a:ext uri="{FF2B5EF4-FFF2-40B4-BE49-F238E27FC236}">
              <a16:creationId xmlns:a16="http://schemas.microsoft.com/office/drawing/2014/main" id="{1E4CEDFD-E8A1-4598-89DA-CE5FD2E30748}"/>
            </a:ext>
          </a:extLst>
        </xdr:cNvPr>
        <xdr:cNvSpPr>
          <a:spLocks noChangeShapeType="1"/>
        </xdr:cNvSpPr>
      </xdr:nvSpPr>
      <xdr:spPr bwMode="auto">
        <a:xfrm flipH="1" flipV="1">
          <a:off x="977900" y="33807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74" name="Line 8">
          <a:extLst>
            <a:ext uri="{FF2B5EF4-FFF2-40B4-BE49-F238E27FC236}">
              <a16:creationId xmlns:a16="http://schemas.microsoft.com/office/drawing/2014/main" id="{CA82946C-C3D0-47DB-9F3B-8FC8CE19C2EA}"/>
            </a:ext>
          </a:extLst>
        </xdr:cNvPr>
        <xdr:cNvSpPr>
          <a:spLocks noChangeShapeType="1"/>
        </xdr:cNvSpPr>
      </xdr:nvSpPr>
      <xdr:spPr bwMode="auto">
        <a:xfrm flipH="1">
          <a:off x="977900" y="33991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75" name="Line 8">
          <a:extLst>
            <a:ext uri="{FF2B5EF4-FFF2-40B4-BE49-F238E27FC236}">
              <a16:creationId xmlns:a16="http://schemas.microsoft.com/office/drawing/2014/main" id="{68061BF6-49B1-4450-97C5-56B6A2D8FEC3}"/>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76" name="Line 8">
          <a:extLst>
            <a:ext uri="{FF2B5EF4-FFF2-40B4-BE49-F238E27FC236}">
              <a16:creationId xmlns:a16="http://schemas.microsoft.com/office/drawing/2014/main" id="{2DF9E1BF-74A3-4B1C-9B04-69A83605D580}"/>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77" name="Line 8">
          <a:extLst>
            <a:ext uri="{FF2B5EF4-FFF2-40B4-BE49-F238E27FC236}">
              <a16:creationId xmlns:a16="http://schemas.microsoft.com/office/drawing/2014/main" id="{2F141737-DFF9-4F9E-93B4-EB3638945E39}"/>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78" name="Line 8">
          <a:extLst>
            <a:ext uri="{FF2B5EF4-FFF2-40B4-BE49-F238E27FC236}">
              <a16:creationId xmlns:a16="http://schemas.microsoft.com/office/drawing/2014/main" id="{D89EEF23-C9A6-4C57-BECD-E624777B8FC9}"/>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411</xdr:row>
      <xdr:rowOff>114300</xdr:rowOff>
    </xdr:from>
    <xdr:to>
      <xdr:col>2</xdr:col>
      <xdr:colOff>76200</xdr:colOff>
      <xdr:row>411</xdr:row>
      <xdr:rowOff>114300</xdr:rowOff>
    </xdr:to>
    <xdr:sp macro="" textlink="">
      <xdr:nvSpPr>
        <xdr:cNvPr id="79" name="Line 8">
          <a:extLst>
            <a:ext uri="{FF2B5EF4-FFF2-40B4-BE49-F238E27FC236}">
              <a16:creationId xmlns:a16="http://schemas.microsoft.com/office/drawing/2014/main" id="{BA754E09-A88E-4A81-8BA5-F337DF62D4D0}"/>
            </a:ext>
          </a:extLst>
        </xdr:cNvPr>
        <xdr:cNvSpPr>
          <a:spLocks noChangeShapeType="1"/>
        </xdr:cNvSpPr>
      </xdr:nvSpPr>
      <xdr:spPr bwMode="auto">
        <a:xfrm flipH="1">
          <a:off x="977900" y="6971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439</xdr:row>
      <xdr:rowOff>95250</xdr:rowOff>
    </xdr:from>
    <xdr:to>
      <xdr:col>2</xdr:col>
      <xdr:colOff>38100</xdr:colOff>
      <xdr:row>439</xdr:row>
      <xdr:rowOff>104775</xdr:rowOff>
    </xdr:to>
    <xdr:sp macro="" textlink="">
      <xdr:nvSpPr>
        <xdr:cNvPr id="80" name="Line 7">
          <a:extLst>
            <a:ext uri="{FF2B5EF4-FFF2-40B4-BE49-F238E27FC236}">
              <a16:creationId xmlns:a16="http://schemas.microsoft.com/office/drawing/2014/main" id="{3C3BB086-CF33-498A-A60D-F2995113A8E2}"/>
            </a:ext>
          </a:extLst>
        </xdr:cNvPr>
        <xdr:cNvSpPr>
          <a:spLocks noChangeShapeType="1"/>
        </xdr:cNvSpPr>
      </xdr:nvSpPr>
      <xdr:spPr bwMode="auto">
        <a:xfrm flipH="1" flipV="1">
          <a:off x="977900" y="744982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440</xdr:row>
      <xdr:rowOff>114300</xdr:rowOff>
    </xdr:from>
    <xdr:to>
      <xdr:col>2</xdr:col>
      <xdr:colOff>0</xdr:colOff>
      <xdr:row>440</xdr:row>
      <xdr:rowOff>114300</xdr:rowOff>
    </xdr:to>
    <xdr:sp macro="" textlink="">
      <xdr:nvSpPr>
        <xdr:cNvPr id="81" name="Line 8">
          <a:extLst>
            <a:ext uri="{FF2B5EF4-FFF2-40B4-BE49-F238E27FC236}">
              <a16:creationId xmlns:a16="http://schemas.microsoft.com/office/drawing/2014/main" id="{A464AD2A-8BAD-4F03-94F4-268455FD943C}"/>
            </a:ext>
          </a:extLst>
        </xdr:cNvPr>
        <xdr:cNvSpPr>
          <a:spLocks noChangeShapeType="1"/>
        </xdr:cNvSpPr>
      </xdr:nvSpPr>
      <xdr:spPr bwMode="auto">
        <a:xfrm flipH="1">
          <a:off x="977900" y="74688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82" name="Line 8">
          <a:extLst>
            <a:ext uri="{FF2B5EF4-FFF2-40B4-BE49-F238E27FC236}">
              <a16:creationId xmlns:a16="http://schemas.microsoft.com/office/drawing/2014/main" id="{5277E968-2E5C-4290-80EB-D8136276CE43}"/>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83" name="Line 7">
          <a:extLst>
            <a:ext uri="{FF2B5EF4-FFF2-40B4-BE49-F238E27FC236}">
              <a16:creationId xmlns:a16="http://schemas.microsoft.com/office/drawing/2014/main" id="{E9E26DFC-13B1-45BC-81C6-16E29760DAE1}"/>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84" name="Line 8">
          <a:extLst>
            <a:ext uri="{FF2B5EF4-FFF2-40B4-BE49-F238E27FC236}">
              <a16:creationId xmlns:a16="http://schemas.microsoft.com/office/drawing/2014/main" id="{E32723EC-FDC9-48AD-A619-4202F937B140}"/>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85" name="Line 7">
          <a:extLst>
            <a:ext uri="{FF2B5EF4-FFF2-40B4-BE49-F238E27FC236}">
              <a16:creationId xmlns:a16="http://schemas.microsoft.com/office/drawing/2014/main" id="{0C4C3F09-C43A-46C0-835F-DEC5191C6D38}"/>
            </a:ext>
          </a:extLst>
        </xdr:cNvPr>
        <xdr:cNvSpPr>
          <a:spLocks noChangeShapeType="1"/>
        </xdr:cNvSpPr>
      </xdr:nvSpPr>
      <xdr:spPr bwMode="auto">
        <a:xfrm flipH="1" flipV="1">
          <a:off x="977900" y="33807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86" name="Line 8">
          <a:extLst>
            <a:ext uri="{FF2B5EF4-FFF2-40B4-BE49-F238E27FC236}">
              <a16:creationId xmlns:a16="http://schemas.microsoft.com/office/drawing/2014/main" id="{9ABF5885-EA6A-4E15-8C37-8800D31F2763}"/>
            </a:ext>
          </a:extLst>
        </xdr:cNvPr>
        <xdr:cNvSpPr>
          <a:spLocks noChangeShapeType="1"/>
        </xdr:cNvSpPr>
      </xdr:nvSpPr>
      <xdr:spPr bwMode="auto">
        <a:xfrm flipH="1">
          <a:off x="977900" y="33991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383</xdr:row>
      <xdr:rowOff>114300</xdr:rowOff>
    </xdr:from>
    <xdr:to>
      <xdr:col>2</xdr:col>
      <xdr:colOff>85725</xdr:colOff>
      <xdr:row>383</xdr:row>
      <xdr:rowOff>114300</xdr:rowOff>
    </xdr:to>
    <xdr:sp macro="" textlink="">
      <xdr:nvSpPr>
        <xdr:cNvPr id="87" name="Line 8">
          <a:extLst>
            <a:ext uri="{FF2B5EF4-FFF2-40B4-BE49-F238E27FC236}">
              <a16:creationId xmlns:a16="http://schemas.microsoft.com/office/drawing/2014/main" id="{23FE3D6E-0BCF-4B57-8D4C-A4BD328CE2A2}"/>
            </a:ext>
          </a:extLst>
        </xdr:cNvPr>
        <xdr:cNvSpPr>
          <a:spLocks noChangeShapeType="1"/>
        </xdr:cNvSpPr>
      </xdr:nvSpPr>
      <xdr:spPr bwMode="auto">
        <a:xfrm flipH="1">
          <a:off x="977900" y="6469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409</xdr:row>
      <xdr:rowOff>95250</xdr:rowOff>
    </xdr:from>
    <xdr:to>
      <xdr:col>2</xdr:col>
      <xdr:colOff>38100</xdr:colOff>
      <xdr:row>409</xdr:row>
      <xdr:rowOff>104775</xdr:rowOff>
    </xdr:to>
    <xdr:sp macro="" textlink="">
      <xdr:nvSpPr>
        <xdr:cNvPr id="88" name="Line 7">
          <a:extLst>
            <a:ext uri="{FF2B5EF4-FFF2-40B4-BE49-F238E27FC236}">
              <a16:creationId xmlns:a16="http://schemas.microsoft.com/office/drawing/2014/main" id="{839ADC7A-AC99-4CD5-81A2-A8875875BCA2}"/>
            </a:ext>
          </a:extLst>
        </xdr:cNvPr>
        <xdr:cNvSpPr>
          <a:spLocks noChangeShapeType="1"/>
        </xdr:cNvSpPr>
      </xdr:nvSpPr>
      <xdr:spPr bwMode="auto">
        <a:xfrm flipH="1" flipV="1">
          <a:off x="977900" y="69354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410</xdr:row>
      <xdr:rowOff>114300</xdr:rowOff>
    </xdr:from>
    <xdr:to>
      <xdr:col>2</xdr:col>
      <xdr:colOff>0</xdr:colOff>
      <xdr:row>410</xdr:row>
      <xdr:rowOff>114300</xdr:rowOff>
    </xdr:to>
    <xdr:sp macro="" textlink="">
      <xdr:nvSpPr>
        <xdr:cNvPr id="89" name="Line 8">
          <a:extLst>
            <a:ext uri="{FF2B5EF4-FFF2-40B4-BE49-F238E27FC236}">
              <a16:creationId xmlns:a16="http://schemas.microsoft.com/office/drawing/2014/main" id="{544FD0CA-979D-4469-A2C6-EF6A07938942}"/>
            </a:ext>
          </a:extLst>
        </xdr:cNvPr>
        <xdr:cNvSpPr>
          <a:spLocks noChangeShapeType="1"/>
        </xdr:cNvSpPr>
      </xdr:nvSpPr>
      <xdr:spPr bwMode="auto">
        <a:xfrm flipH="1">
          <a:off x="977900" y="69545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173</xdr:row>
      <xdr:rowOff>95250</xdr:rowOff>
    </xdr:from>
    <xdr:to>
      <xdr:col>3</xdr:col>
      <xdr:colOff>38100</xdr:colOff>
      <xdr:row>173</xdr:row>
      <xdr:rowOff>104775</xdr:rowOff>
    </xdr:to>
    <xdr:sp macro="" textlink="">
      <xdr:nvSpPr>
        <xdr:cNvPr id="90" name="Line 7">
          <a:extLst>
            <a:ext uri="{FF2B5EF4-FFF2-40B4-BE49-F238E27FC236}">
              <a16:creationId xmlns:a16="http://schemas.microsoft.com/office/drawing/2014/main" id="{6B20A597-4358-462D-A3AC-FCE7C90B1C4E}"/>
            </a:ext>
          </a:extLst>
        </xdr:cNvPr>
        <xdr:cNvSpPr>
          <a:spLocks noChangeShapeType="1"/>
        </xdr:cNvSpPr>
      </xdr:nvSpPr>
      <xdr:spPr bwMode="auto">
        <a:xfrm flipH="1" flipV="1">
          <a:off x="977900" y="2868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91" name="Line 8">
          <a:extLst>
            <a:ext uri="{FF2B5EF4-FFF2-40B4-BE49-F238E27FC236}">
              <a16:creationId xmlns:a16="http://schemas.microsoft.com/office/drawing/2014/main" id="{B8BFB8F1-4789-4CEC-9975-11C94ACE1E0C}"/>
            </a:ext>
          </a:extLst>
        </xdr:cNvPr>
        <xdr:cNvSpPr>
          <a:spLocks noChangeShapeType="1"/>
        </xdr:cNvSpPr>
      </xdr:nvSpPr>
      <xdr:spPr bwMode="auto">
        <a:xfrm flipH="1">
          <a:off x="977900" y="28873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434</xdr:row>
      <xdr:rowOff>114300</xdr:rowOff>
    </xdr:from>
    <xdr:to>
      <xdr:col>2</xdr:col>
      <xdr:colOff>76200</xdr:colOff>
      <xdr:row>434</xdr:row>
      <xdr:rowOff>114300</xdr:rowOff>
    </xdr:to>
    <xdr:sp macro="" textlink="">
      <xdr:nvSpPr>
        <xdr:cNvPr id="92" name="Line 8">
          <a:extLst>
            <a:ext uri="{FF2B5EF4-FFF2-40B4-BE49-F238E27FC236}">
              <a16:creationId xmlns:a16="http://schemas.microsoft.com/office/drawing/2014/main" id="{186095FE-8FDE-40D8-A6A6-B906601BFBB9}"/>
            </a:ext>
          </a:extLst>
        </xdr:cNvPr>
        <xdr:cNvSpPr>
          <a:spLocks noChangeShapeType="1"/>
        </xdr:cNvSpPr>
      </xdr:nvSpPr>
      <xdr:spPr bwMode="auto">
        <a:xfrm flipH="1">
          <a:off x="977900" y="73660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361</xdr:row>
      <xdr:rowOff>114300</xdr:rowOff>
    </xdr:from>
    <xdr:to>
      <xdr:col>2</xdr:col>
      <xdr:colOff>76200</xdr:colOff>
      <xdr:row>361</xdr:row>
      <xdr:rowOff>114300</xdr:rowOff>
    </xdr:to>
    <xdr:sp macro="" textlink="">
      <xdr:nvSpPr>
        <xdr:cNvPr id="93" name="Line 8">
          <a:extLst>
            <a:ext uri="{FF2B5EF4-FFF2-40B4-BE49-F238E27FC236}">
              <a16:creationId xmlns:a16="http://schemas.microsoft.com/office/drawing/2014/main" id="{E5CE1890-282F-49EF-B964-D89B65DDA26F}"/>
            </a:ext>
          </a:extLst>
        </xdr:cNvPr>
        <xdr:cNvSpPr>
          <a:spLocks noChangeShapeType="1"/>
        </xdr:cNvSpPr>
      </xdr:nvSpPr>
      <xdr:spPr bwMode="auto">
        <a:xfrm flipH="1">
          <a:off x="977900" y="6097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434</xdr:row>
      <xdr:rowOff>114300</xdr:rowOff>
    </xdr:from>
    <xdr:to>
      <xdr:col>2</xdr:col>
      <xdr:colOff>76200</xdr:colOff>
      <xdr:row>434</xdr:row>
      <xdr:rowOff>114300</xdr:rowOff>
    </xdr:to>
    <xdr:sp macro="" textlink="">
      <xdr:nvSpPr>
        <xdr:cNvPr id="94" name="Line 8">
          <a:extLst>
            <a:ext uri="{FF2B5EF4-FFF2-40B4-BE49-F238E27FC236}">
              <a16:creationId xmlns:a16="http://schemas.microsoft.com/office/drawing/2014/main" id="{EE208346-055C-4CA1-AB3A-1442B20DD3EF}"/>
            </a:ext>
          </a:extLst>
        </xdr:cNvPr>
        <xdr:cNvSpPr>
          <a:spLocks noChangeShapeType="1"/>
        </xdr:cNvSpPr>
      </xdr:nvSpPr>
      <xdr:spPr bwMode="auto">
        <a:xfrm flipH="1">
          <a:off x="977900" y="73660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361</xdr:row>
      <xdr:rowOff>114300</xdr:rowOff>
    </xdr:from>
    <xdr:to>
      <xdr:col>2</xdr:col>
      <xdr:colOff>76200</xdr:colOff>
      <xdr:row>361</xdr:row>
      <xdr:rowOff>114300</xdr:rowOff>
    </xdr:to>
    <xdr:sp macro="" textlink="">
      <xdr:nvSpPr>
        <xdr:cNvPr id="95" name="Line 8">
          <a:extLst>
            <a:ext uri="{FF2B5EF4-FFF2-40B4-BE49-F238E27FC236}">
              <a16:creationId xmlns:a16="http://schemas.microsoft.com/office/drawing/2014/main" id="{F2109F88-4E52-4396-87A0-CB70B784C8AF}"/>
            </a:ext>
          </a:extLst>
        </xdr:cNvPr>
        <xdr:cNvSpPr>
          <a:spLocks noChangeShapeType="1"/>
        </xdr:cNvSpPr>
      </xdr:nvSpPr>
      <xdr:spPr bwMode="auto">
        <a:xfrm flipH="1">
          <a:off x="977900" y="6097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353</xdr:row>
      <xdr:rowOff>114300</xdr:rowOff>
    </xdr:from>
    <xdr:to>
      <xdr:col>2</xdr:col>
      <xdr:colOff>76200</xdr:colOff>
      <xdr:row>353</xdr:row>
      <xdr:rowOff>114300</xdr:rowOff>
    </xdr:to>
    <xdr:sp macro="" textlink="">
      <xdr:nvSpPr>
        <xdr:cNvPr id="96" name="Line 8">
          <a:extLst>
            <a:ext uri="{FF2B5EF4-FFF2-40B4-BE49-F238E27FC236}">
              <a16:creationId xmlns:a16="http://schemas.microsoft.com/office/drawing/2014/main" id="{05E81D72-DA4D-418B-90D8-49ADC753D807}"/>
            </a:ext>
          </a:extLst>
        </xdr:cNvPr>
        <xdr:cNvSpPr>
          <a:spLocks noChangeShapeType="1"/>
        </xdr:cNvSpPr>
      </xdr:nvSpPr>
      <xdr:spPr bwMode="auto">
        <a:xfrm flipH="1">
          <a:off x="977900" y="5965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384</xdr:row>
      <xdr:rowOff>95250</xdr:rowOff>
    </xdr:from>
    <xdr:to>
      <xdr:col>2</xdr:col>
      <xdr:colOff>38100</xdr:colOff>
      <xdr:row>384</xdr:row>
      <xdr:rowOff>104775</xdr:rowOff>
    </xdr:to>
    <xdr:sp macro="" textlink="">
      <xdr:nvSpPr>
        <xdr:cNvPr id="97" name="Line 7">
          <a:extLst>
            <a:ext uri="{FF2B5EF4-FFF2-40B4-BE49-F238E27FC236}">
              <a16:creationId xmlns:a16="http://schemas.microsoft.com/office/drawing/2014/main" id="{0E128228-806A-42BB-8FA5-C5460D5F77CE}"/>
            </a:ext>
          </a:extLst>
        </xdr:cNvPr>
        <xdr:cNvSpPr>
          <a:spLocks noChangeShapeType="1"/>
        </xdr:cNvSpPr>
      </xdr:nvSpPr>
      <xdr:spPr bwMode="auto">
        <a:xfrm flipH="1" flipV="1">
          <a:off x="977900" y="64909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385</xdr:row>
      <xdr:rowOff>114300</xdr:rowOff>
    </xdr:from>
    <xdr:to>
      <xdr:col>2</xdr:col>
      <xdr:colOff>0</xdr:colOff>
      <xdr:row>385</xdr:row>
      <xdr:rowOff>114300</xdr:rowOff>
    </xdr:to>
    <xdr:sp macro="" textlink="">
      <xdr:nvSpPr>
        <xdr:cNvPr id="98" name="Line 8">
          <a:extLst>
            <a:ext uri="{FF2B5EF4-FFF2-40B4-BE49-F238E27FC236}">
              <a16:creationId xmlns:a16="http://schemas.microsoft.com/office/drawing/2014/main" id="{D087137C-6128-456E-ACCE-BEACA8FA0975}"/>
            </a:ext>
          </a:extLst>
        </xdr:cNvPr>
        <xdr:cNvSpPr>
          <a:spLocks noChangeShapeType="1"/>
        </xdr:cNvSpPr>
      </xdr:nvSpPr>
      <xdr:spPr bwMode="auto">
        <a:xfrm flipH="1">
          <a:off x="977900" y="6516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383</xdr:row>
      <xdr:rowOff>114300</xdr:rowOff>
    </xdr:from>
    <xdr:to>
      <xdr:col>2</xdr:col>
      <xdr:colOff>85725</xdr:colOff>
      <xdr:row>383</xdr:row>
      <xdr:rowOff>114300</xdr:rowOff>
    </xdr:to>
    <xdr:sp macro="" textlink="">
      <xdr:nvSpPr>
        <xdr:cNvPr id="99" name="Line 8">
          <a:extLst>
            <a:ext uri="{FF2B5EF4-FFF2-40B4-BE49-F238E27FC236}">
              <a16:creationId xmlns:a16="http://schemas.microsoft.com/office/drawing/2014/main" id="{C841A6EF-F273-411D-A5E6-05F555951EBB}"/>
            </a:ext>
          </a:extLst>
        </xdr:cNvPr>
        <xdr:cNvSpPr>
          <a:spLocks noChangeShapeType="1"/>
        </xdr:cNvSpPr>
      </xdr:nvSpPr>
      <xdr:spPr bwMode="auto">
        <a:xfrm flipH="1">
          <a:off x="977900" y="6469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409</xdr:row>
      <xdr:rowOff>95250</xdr:rowOff>
    </xdr:from>
    <xdr:to>
      <xdr:col>2</xdr:col>
      <xdr:colOff>38100</xdr:colOff>
      <xdr:row>409</xdr:row>
      <xdr:rowOff>104775</xdr:rowOff>
    </xdr:to>
    <xdr:sp macro="" textlink="">
      <xdr:nvSpPr>
        <xdr:cNvPr id="100" name="Line 7">
          <a:extLst>
            <a:ext uri="{FF2B5EF4-FFF2-40B4-BE49-F238E27FC236}">
              <a16:creationId xmlns:a16="http://schemas.microsoft.com/office/drawing/2014/main" id="{F49D6A54-486F-4E67-B5AA-1DDD0844D6BD}"/>
            </a:ext>
          </a:extLst>
        </xdr:cNvPr>
        <xdr:cNvSpPr>
          <a:spLocks noChangeShapeType="1"/>
        </xdr:cNvSpPr>
      </xdr:nvSpPr>
      <xdr:spPr bwMode="auto">
        <a:xfrm flipH="1" flipV="1">
          <a:off x="977900" y="69354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410</xdr:row>
      <xdr:rowOff>114300</xdr:rowOff>
    </xdr:from>
    <xdr:to>
      <xdr:col>2</xdr:col>
      <xdr:colOff>0</xdr:colOff>
      <xdr:row>410</xdr:row>
      <xdr:rowOff>114300</xdr:rowOff>
    </xdr:to>
    <xdr:sp macro="" textlink="">
      <xdr:nvSpPr>
        <xdr:cNvPr id="101" name="Line 8">
          <a:extLst>
            <a:ext uri="{FF2B5EF4-FFF2-40B4-BE49-F238E27FC236}">
              <a16:creationId xmlns:a16="http://schemas.microsoft.com/office/drawing/2014/main" id="{440F4DC3-DE57-4343-8CFB-BE742F5EB709}"/>
            </a:ext>
          </a:extLst>
        </xdr:cNvPr>
        <xdr:cNvSpPr>
          <a:spLocks noChangeShapeType="1"/>
        </xdr:cNvSpPr>
      </xdr:nvSpPr>
      <xdr:spPr bwMode="auto">
        <a:xfrm flipH="1">
          <a:off x="977900" y="69545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102" name="Line 8">
          <a:extLst>
            <a:ext uri="{FF2B5EF4-FFF2-40B4-BE49-F238E27FC236}">
              <a16:creationId xmlns:a16="http://schemas.microsoft.com/office/drawing/2014/main" id="{D9922ED6-3CF9-4667-9B50-70FF1917031B}"/>
            </a:ext>
          </a:extLst>
        </xdr:cNvPr>
        <xdr:cNvSpPr>
          <a:spLocks noChangeShapeType="1"/>
        </xdr:cNvSpPr>
      </xdr:nvSpPr>
      <xdr:spPr bwMode="auto">
        <a:xfrm flipH="1">
          <a:off x="977900" y="28873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355</xdr:row>
      <xdr:rowOff>114300</xdr:rowOff>
    </xdr:from>
    <xdr:to>
      <xdr:col>2</xdr:col>
      <xdr:colOff>85725</xdr:colOff>
      <xdr:row>355</xdr:row>
      <xdr:rowOff>114300</xdr:rowOff>
    </xdr:to>
    <xdr:sp macro="" textlink="">
      <xdr:nvSpPr>
        <xdr:cNvPr id="103" name="Line 8">
          <a:extLst>
            <a:ext uri="{FF2B5EF4-FFF2-40B4-BE49-F238E27FC236}">
              <a16:creationId xmlns:a16="http://schemas.microsoft.com/office/drawing/2014/main" id="{20F325B5-65F3-428B-B2A7-09A535B4DF98}"/>
            </a:ext>
          </a:extLst>
        </xdr:cNvPr>
        <xdr:cNvSpPr>
          <a:spLocks noChangeShapeType="1"/>
        </xdr:cNvSpPr>
      </xdr:nvSpPr>
      <xdr:spPr bwMode="auto">
        <a:xfrm flipH="1">
          <a:off x="977900" y="59988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371</xdr:row>
      <xdr:rowOff>95250</xdr:rowOff>
    </xdr:from>
    <xdr:to>
      <xdr:col>2</xdr:col>
      <xdr:colOff>38100</xdr:colOff>
      <xdr:row>371</xdr:row>
      <xdr:rowOff>104775</xdr:rowOff>
    </xdr:to>
    <xdr:sp macro="" textlink="">
      <xdr:nvSpPr>
        <xdr:cNvPr id="104" name="Line 7">
          <a:extLst>
            <a:ext uri="{FF2B5EF4-FFF2-40B4-BE49-F238E27FC236}">
              <a16:creationId xmlns:a16="http://schemas.microsoft.com/office/drawing/2014/main" id="{0BFF2603-5FB1-4D17-BA77-AF38D3806EEE}"/>
            </a:ext>
          </a:extLst>
        </xdr:cNvPr>
        <xdr:cNvSpPr>
          <a:spLocks noChangeShapeType="1"/>
        </xdr:cNvSpPr>
      </xdr:nvSpPr>
      <xdr:spPr bwMode="auto">
        <a:xfrm flipH="1" flipV="1">
          <a:off x="977900" y="62611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372</xdr:row>
      <xdr:rowOff>114300</xdr:rowOff>
    </xdr:from>
    <xdr:to>
      <xdr:col>2</xdr:col>
      <xdr:colOff>0</xdr:colOff>
      <xdr:row>372</xdr:row>
      <xdr:rowOff>114300</xdr:rowOff>
    </xdr:to>
    <xdr:sp macro="" textlink="">
      <xdr:nvSpPr>
        <xdr:cNvPr id="105" name="Line 8">
          <a:extLst>
            <a:ext uri="{FF2B5EF4-FFF2-40B4-BE49-F238E27FC236}">
              <a16:creationId xmlns:a16="http://schemas.microsoft.com/office/drawing/2014/main" id="{C8272516-9F70-4253-8FAA-02441B1A9F0E}"/>
            </a:ext>
          </a:extLst>
        </xdr:cNvPr>
        <xdr:cNvSpPr>
          <a:spLocks noChangeShapeType="1"/>
        </xdr:cNvSpPr>
      </xdr:nvSpPr>
      <xdr:spPr bwMode="auto">
        <a:xfrm flipH="1">
          <a:off x="977900" y="62795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38100</xdr:colOff>
      <xdr:row>149</xdr:row>
      <xdr:rowOff>104775</xdr:rowOff>
    </xdr:to>
    <xdr:sp macro="" textlink="">
      <xdr:nvSpPr>
        <xdr:cNvPr id="106" name="Line 7">
          <a:extLst>
            <a:ext uri="{FF2B5EF4-FFF2-40B4-BE49-F238E27FC236}">
              <a16:creationId xmlns:a16="http://schemas.microsoft.com/office/drawing/2014/main" id="{50A40D99-302B-4512-950E-0B1A6FA27E7E}"/>
            </a:ext>
          </a:extLst>
        </xdr:cNvPr>
        <xdr:cNvSpPr>
          <a:spLocks noChangeShapeType="1"/>
        </xdr:cNvSpPr>
      </xdr:nvSpPr>
      <xdr:spPr bwMode="auto">
        <a:xfrm flipH="1" flipV="1">
          <a:off x="977900" y="247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07" name="Line 8">
          <a:extLst>
            <a:ext uri="{FF2B5EF4-FFF2-40B4-BE49-F238E27FC236}">
              <a16:creationId xmlns:a16="http://schemas.microsoft.com/office/drawing/2014/main" id="{6EB9DB28-0348-4B21-9B8A-7BB4DDBACB42}"/>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398</xdr:row>
      <xdr:rowOff>114300</xdr:rowOff>
    </xdr:from>
    <xdr:to>
      <xdr:col>2</xdr:col>
      <xdr:colOff>76200</xdr:colOff>
      <xdr:row>398</xdr:row>
      <xdr:rowOff>114300</xdr:rowOff>
    </xdr:to>
    <xdr:sp macro="" textlink="">
      <xdr:nvSpPr>
        <xdr:cNvPr id="108" name="Line 8">
          <a:extLst>
            <a:ext uri="{FF2B5EF4-FFF2-40B4-BE49-F238E27FC236}">
              <a16:creationId xmlns:a16="http://schemas.microsoft.com/office/drawing/2014/main" id="{837612FF-18F0-44E6-B925-AC4A85F0BBAD}"/>
            </a:ext>
          </a:extLst>
        </xdr:cNvPr>
        <xdr:cNvSpPr>
          <a:spLocks noChangeShapeType="1"/>
        </xdr:cNvSpPr>
      </xdr:nvSpPr>
      <xdr:spPr bwMode="auto">
        <a:xfrm flipH="1">
          <a:off x="977900" y="67487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336</xdr:row>
      <xdr:rowOff>114300</xdr:rowOff>
    </xdr:from>
    <xdr:to>
      <xdr:col>2</xdr:col>
      <xdr:colOff>76200</xdr:colOff>
      <xdr:row>336</xdr:row>
      <xdr:rowOff>114300</xdr:rowOff>
    </xdr:to>
    <xdr:sp macro="" textlink="">
      <xdr:nvSpPr>
        <xdr:cNvPr id="109" name="Line 8">
          <a:extLst>
            <a:ext uri="{FF2B5EF4-FFF2-40B4-BE49-F238E27FC236}">
              <a16:creationId xmlns:a16="http://schemas.microsoft.com/office/drawing/2014/main" id="{07E1864F-1A45-4EED-B977-C1411E72DAC4}"/>
            </a:ext>
          </a:extLst>
        </xdr:cNvPr>
        <xdr:cNvSpPr>
          <a:spLocks noChangeShapeType="1"/>
        </xdr:cNvSpPr>
      </xdr:nvSpPr>
      <xdr:spPr bwMode="auto">
        <a:xfrm flipH="1">
          <a:off x="977900" y="56470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398</xdr:row>
      <xdr:rowOff>114300</xdr:rowOff>
    </xdr:from>
    <xdr:to>
      <xdr:col>2</xdr:col>
      <xdr:colOff>76200</xdr:colOff>
      <xdr:row>398</xdr:row>
      <xdr:rowOff>114300</xdr:rowOff>
    </xdr:to>
    <xdr:sp macro="" textlink="">
      <xdr:nvSpPr>
        <xdr:cNvPr id="110" name="Line 8">
          <a:extLst>
            <a:ext uri="{FF2B5EF4-FFF2-40B4-BE49-F238E27FC236}">
              <a16:creationId xmlns:a16="http://schemas.microsoft.com/office/drawing/2014/main" id="{CF2F1025-9EB2-456D-921E-9200E985C39A}"/>
            </a:ext>
          </a:extLst>
        </xdr:cNvPr>
        <xdr:cNvSpPr>
          <a:spLocks noChangeShapeType="1"/>
        </xdr:cNvSpPr>
      </xdr:nvSpPr>
      <xdr:spPr bwMode="auto">
        <a:xfrm flipH="1">
          <a:off x="977900" y="67487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336</xdr:row>
      <xdr:rowOff>114300</xdr:rowOff>
    </xdr:from>
    <xdr:to>
      <xdr:col>2</xdr:col>
      <xdr:colOff>76200</xdr:colOff>
      <xdr:row>336</xdr:row>
      <xdr:rowOff>114300</xdr:rowOff>
    </xdr:to>
    <xdr:sp macro="" textlink="">
      <xdr:nvSpPr>
        <xdr:cNvPr id="111" name="Line 8">
          <a:extLst>
            <a:ext uri="{FF2B5EF4-FFF2-40B4-BE49-F238E27FC236}">
              <a16:creationId xmlns:a16="http://schemas.microsoft.com/office/drawing/2014/main" id="{FA8321F6-7E7D-43BF-A5C5-6ED8B87ADB16}"/>
            </a:ext>
          </a:extLst>
        </xdr:cNvPr>
        <xdr:cNvSpPr>
          <a:spLocks noChangeShapeType="1"/>
        </xdr:cNvSpPr>
      </xdr:nvSpPr>
      <xdr:spPr bwMode="auto">
        <a:xfrm flipH="1">
          <a:off x="977900" y="56470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328</xdr:row>
      <xdr:rowOff>114300</xdr:rowOff>
    </xdr:from>
    <xdr:to>
      <xdr:col>2</xdr:col>
      <xdr:colOff>76200</xdr:colOff>
      <xdr:row>328</xdr:row>
      <xdr:rowOff>114300</xdr:rowOff>
    </xdr:to>
    <xdr:sp macro="" textlink="">
      <xdr:nvSpPr>
        <xdr:cNvPr id="112" name="Line 8">
          <a:extLst>
            <a:ext uri="{FF2B5EF4-FFF2-40B4-BE49-F238E27FC236}">
              <a16:creationId xmlns:a16="http://schemas.microsoft.com/office/drawing/2014/main" id="{EACEBD79-3A43-416E-BC5F-12E62B760A82}"/>
            </a:ext>
          </a:extLst>
        </xdr:cNvPr>
        <xdr:cNvSpPr>
          <a:spLocks noChangeShapeType="1"/>
        </xdr:cNvSpPr>
      </xdr:nvSpPr>
      <xdr:spPr bwMode="auto">
        <a:xfrm flipH="1">
          <a:off x="9779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356</xdr:row>
      <xdr:rowOff>95250</xdr:rowOff>
    </xdr:from>
    <xdr:to>
      <xdr:col>2</xdr:col>
      <xdr:colOff>38100</xdr:colOff>
      <xdr:row>356</xdr:row>
      <xdr:rowOff>104775</xdr:rowOff>
    </xdr:to>
    <xdr:sp macro="" textlink="">
      <xdr:nvSpPr>
        <xdr:cNvPr id="113" name="Line 7">
          <a:extLst>
            <a:ext uri="{FF2B5EF4-FFF2-40B4-BE49-F238E27FC236}">
              <a16:creationId xmlns:a16="http://schemas.microsoft.com/office/drawing/2014/main" id="{E6E2EF35-ECC6-402B-95F5-CE5E190F264A}"/>
            </a:ext>
          </a:extLst>
        </xdr:cNvPr>
        <xdr:cNvSpPr>
          <a:spLocks noChangeShapeType="1"/>
        </xdr:cNvSpPr>
      </xdr:nvSpPr>
      <xdr:spPr bwMode="auto">
        <a:xfrm flipH="1" flipV="1">
          <a:off x="977900" y="60134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357</xdr:row>
      <xdr:rowOff>114300</xdr:rowOff>
    </xdr:from>
    <xdr:to>
      <xdr:col>2</xdr:col>
      <xdr:colOff>0</xdr:colOff>
      <xdr:row>357</xdr:row>
      <xdr:rowOff>114300</xdr:rowOff>
    </xdr:to>
    <xdr:sp macro="" textlink="">
      <xdr:nvSpPr>
        <xdr:cNvPr id="114" name="Line 8">
          <a:extLst>
            <a:ext uri="{FF2B5EF4-FFF2-40B4-BE49-F238E27FC236}">
              <a16:creationId xmlns:a16="http://schemas.microsoft.com/office/drawing/2014/main" id="{627E5268-93B3-4FBA-8502-DFC665882BE4}"/>
            </a:ext>
          </a:extLst>
        </xdr:cNvPr>
        <xdr:cNvSpPr>
          <a:spLocks noChangeShapeType="1"/>
        </xdr:cNvSpPr>
      </xdr:nvSpPr>
      <xdr:spPr bwMode="auto">
        <a:xfrm flipH="1">
          <a:off x="977900" y="6031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355</xdr:row>
      <xdr:rowOff>114300</xdr:rowOff>
    </xdr:from>
    <xdr:to>
      <xdr:col>2</xdr:col>
      <xdr:colOff>85725</xdr:colOff>
      <xdr:row>355</xdr:row>
      <xdr:rowOff>114300</xdr:rowOff>
    </xdr:to>
    <xdr:sp macro="" textlink="">
      <xdr:nvSpPr>
        <xdr:cNvPr id="115" name="Line 8">
          <a:extLst>
            <a:ext uri="{FF2B5EF4-FFF2-40B4-BE49-F238E27FC236}">
              <a16:creationId xmlns:a16="http://schemas.microsoft.com/office/drawing/2014/main" id="{D9171CCF-ABFD-4853-BD42-6F53376321F0}"/>
            </a:ext>
          </a:extLst>
        </xdr:cNvPr>
        <xdr:cNvSpPr>
          <a:spLocks noChangeShapeType="1"/>
        </xdr:cNvSpPr>
      </xdr:nvSpPr>
      <xdr:spPr bwMode="auto">
        <a:xfrm flipH="1">
          <a:off x="977900" y="59988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371</xdr:row>
      <xdr:rowOff>95250</xdr:rowOff>
    </xdr:from>
    <xdr:to>
      <xdr:col>2</xdr:col>
      <xdr:colOff>38100</xdr:colOff>
      <xdr:row>371</xdr:row>
      <xdr:rowOff>104775</xdr:rowOff>
    </xdr:to>
    <xdr:sp macro="" textlink="">
      <xdr:nvSpPr>
        <xdr:cNvPr id="116" name="Line 7">
          <a:extLst>
            <a:ext uri="{FF2B5EF4-FFF2-40B4-BE49-F238E27FC236}">
              <a16:creationId xmlns:a16="http://schemas.microsoft.com/office/drawing/2014/main" id="{06581326-8DC6-44EE-BAF6-7A07BAF5A827}"/>
            </a:ext>
          </a:extLst>
        </xdr:cNvPr>
        <xdr:cNvSpPr>
          <a:spLocks noChangeShapeType="1"/>
        </xdr:cNvSpPr>
      </xdr:nvSpPr>
      <xdr:spPr bwMode="auto">
        <a:xfrm flipH="1" flipV="1">
          <a:off x="977900" y="62611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372</xdr:row>
      <xdr:rowOff>114300</xdr:rowOff>
    </xdr:from>
    <xdr:to>
      <xdr:col>2</xdr:col>
      <xdr:colOff>0</xdr:colOff>
      <xdr:row>372</xdr:row>
      <xdr:rowOff>114300</xdr:rowOff>
    </xdr:to>
    <xdr:sp macro="" textlink="">
      <xdr:nvSpPr>
        <xdr:cNvPr id="117" name="Line 8">
          <a:extLst>
            <a:ext uri="{FF2B5EF4-FFF2-40B4-BE49-F238E27FC236}">
              <a16:creationId xmlns:a16="http://schemas.microsoft.com/office/drawing/2014/main" id="{61392086-628F-4863-AC37-BFE93169E34B}"/>
            </a:ext>
          </a:extLst>
        </xdr:cNvPr>
        <xdr:cNvSpPr>
          <a:spLocks noChangeShapeType="1"/>
        </xdr:cNvSpPr>
      </xdr:nvSpPr>
      <xdr:spPr bwMode="auto">
        <a:xfrm flipH="1">
          <a:off x="977900" y="62795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18" name="Line 8">
          <a:extLst>
            <a:ext uri="{FF2B5EF4-FFF2-40B4-BE49-F238E27FC236}">
              <a16:creationId xmlns:a16="http://schemas.microsoft.com/office/drawing/2014/main" id="{7C0D110E-B20C-4A78-95FC-70DAE0F61A91}"/>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119" name="Line 8">
          <a:extLst>
            <a:ext uri="{FF2B5EF4-FFF2-40B4-BE49-F238E27FC236}">
              <a16:creationId xmlns:a16="http://schemas.microsoft.com/office/drawing/2014/main" id="{9C6C96B4-9372-45CB-8313-FDB5969399FE}"/>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120" name="Line 7">
          <a:extLst>
            <a:ext uri="{FF2B5EF4-FFF2-40B4-BE49-F238E27FC236}">
              <a16:creationId xmlns:a16="http://schemas.microsoft.com/office/drawing/2014/main" id="{CECA538F-9534-49DE-937E-AB1738456CA4}"/>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121" name="Line 8">
          <a:extLst>
            <a:ext uri="{FF2B5EF4-FFF2-40B4-BE49-F238E27FC236}">
              <a16:creationId xmlns:a16="http://schemas.microsoft.com/office/drawing/2014/main" id="{9CF69A30-076D-44B1-A164-4C4DFDA23D3A}"/>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122" name="Line 7">
          <a:extLst>
            <a:ext uri="{FF2B5EF4-FFF2-40B4-BE49-F238E27FC236}">
              <a16:creationId xmlns:a16="http://schemas.microsoft.com/office/drawing/2014/main" id="{751E8D06-4400-4B9E-A66B-649B984B0039}"/>
            </a:ext>
          </a:extLst>
        </xdr:cNvPr>
        <xdr:cNvSpPr>
          <a:spLocks noChangeShapeType="1"/>
        </xdr:cNvSpPr>
      </xdr:nvSpPr>
      <xdr:spPr bwMode="auto">
        <a:xfrm flipH="1" flipV="1">
          <a:off x="977900" y="33807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123" name="Line 8">
          <a:extLst>
            <a:ext uri="{FF2B5EF4-FFF2-40B4-BE49-F238E27FC236}">
              <a16:creationId xmlns:a16="http://schemas.microsoft.com/office/drawing/2014/main" id="{B17CAB6B-D6AD-4095-AF23-1AAA540C00D5}"/>
            </a:ext>
          </a:extLst>
        </xdr:cNvPr>
        <xdr:cNvSpPr>
          <a:spLocks noChangeShapeType="1"/>
        </xdr:cNvSpPr>
      </xdr:nvSpPr>
      <xdr:spPr bwMode="auto">
        <a:xfrm flipH="1">
          <a:off x="977900" y="33991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124" name="Line 8">
          <a:extLst>
            <a:ext uri="{FF2B5EF4-FFF2-40B4-BE49-F238E27FC236}">
              <a16:creationId xmlns:a16="http://schemas.microsoft.com/office/drawing/2014/main" id="{DC3F5DBB-1497-4507-B115-698F92E9CA9C}"/>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125" name="Line 8">
          <a:extLst>
            <a:ext uri="{FF2B5EF4-FFF2-40B4-BE49-F238E27FC236}">
              <a16:creationId xmlns:a16="http://schemas.microsoft.com/office/drawing/2014/main" id="{2010BF44-2ED7-4CCF-AB95-8A31862D7186}"/>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126" name="Line 8">
          <a:extLst>
            <a:ext uri="{FF2B5EF4-FFF2-40B4-BE49-F238E27FC236}">
              <a16:creationId xmlns:a16="http://schemas.microsoft.com/office/drawing/2014/main" id="{A0A5C9F4-97ED-4A92-B58D-F9833EE73955}"/>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127" name="Line 8">
          <a:extLst>
            <a:ext uri="{FF2B5EF4-FFF2-40B4-BE49-F238E27FC236}">
              <a16:creationId xmlns:a16="http://schemas.microsoft.com/office/drawing/2014/main" id="{09130490-74C0-40D1-BA49-08C4C4FF70E6}"/>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411</xdr:row>
      <xdr:rowOff>114300</xdr:rowOff>
    </xdr:from>
    <xdr:to>
      <xdr:col>2</xdr:col>
      <xdr:colOff>76200</xdr:colOff>
      <xdr:row>411</xdr:row>
      <xdr:rowOff>114300</xdr:rowOff>
    </xdr:to>
    <xdr:sp macro="" textlink="">
      <xdr:nvSpPr>
        <xdr:cNvPr id="128" name="Line 8">
          <a:extLst>
            <a:ext uri="{FF2B5EF4-FFF2-40B4-BE49-F238E27FC236}">
              <a16:creationId xmlns:a16="http://schemas.microsoft.com/office/drawing/2014/main" id="{8E189224-72B3-4891-9E99-5E3194DE87D5}"/>
            </a:ext>
          </a:extLst>
        </xdr:cNvPr>
        <xdr:cNvSpPr>
          <a:spLocks noChangeShapeType="1"/>
        </xdr:cNvSpPr>
      </xdr:nvSpPr>
      <xdr:spPr bwMode="auto">
        <a:xfrm flipH="1">
          <a:off x="977900" y="6971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439</xdr:row>
      <xdr:rowOff>95250</xdr:rowOff>
    </xdr:from>
    <xdr:to>
      <xdr:col>2</xdr:col>
      <xdr:colOff>38100</xdr:colOff>
      <xdr:row>439</xdr:row>
      <xdr:rowOff>104775</xdr:rowOff>
    </xdr:to>
    <xdr:sp macro="" textlink="">
      <xdr:nvSpPr>
        <xdr:cNvPr id="129" name="Line 7">
          <a:extLst>
            <a:ext uri="{FF2B5EF4-FFF2-40B4-BE49-F238E27FC236}">
              <a16:creationId xmlns:a16="http://schemas.microsoft.com/office/drawing/2014/main" id="{79B3D377-536D-40E5-9453-2C0C474D8479}"/>
            </a:ext>
          </a:extLst>
        </xdr:cNvPr>
        <xdr:cNvSpPr>
          <a:spLocks noChangeShapeType="1"/>
        </xdr:cNvSpPr>
      </xdr:nvSpPr>
      <xdr:spPr bwMode="auto">
        <a:xfrm flipH="1" flipV="1">
          <a:off x="977900" y="744982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440</xdr:row>
      <xdr:rowOff>114300</xdr:rowOff>
    </xdr:from>
    <xdr:to>
      <xdr:col>2</xdr:col>
      <xdr:colOff>0</xdr:colOff>
      <xdr:row>440</xdr:row>
      <xdr:rowOff>114300</xdr:rowOff>
    </xdr:to>
    <xdr:sp macro="" textlink="">
      <xdr:nvSpPr>
        <xdr:cNvPr id="130" name="Line 8">
          <a:extLst>
            <a:ext uri="{FF2B5EF4-FFF2-40B4-BE49-F238E27FC236}">
              <a16:creationId xmlns:a16="http://schemas.microsoft.com/office/drawing/2014/main" id="{D0F82478-92C0-46E0-90A9-110A7CAEEAAF}"/>
            </a:ext>
          </a:extLst>
        </xdr:cNvPr>
        <xdr:cNvSpPr>
          <a:spLocks noChangeShapeType="1"/>
        </xdr:cNvSpPr>
      </xdr:nvSpPr>
      <xdr:spPr bwMode="auto">
        <a:xfrm flipH="1">
          <a:off x="977900" y="74688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131" name="Line 8">
          <a:extLst>
            <a:ext uri="{FF2B5EF4-FFF2-40B4-BE49-F238E27FC236}">
              <a16:creationId xmlns:a16="http://schemas.microsoft.com/office/drawing/2014/main" id="{751F0456-E775-4F5D-80D1-60D7904DAB85}"/>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132" name="Line 7">
          <a:extLst>
            <a:ext uri="{FF2B5EF4-FFF2-40B4-BE49-F238E27FC236}">
              <a16:creationId xmlns:a16="http://schemas.microsoft.com/office/drawing/2014/main" id="{8F9059A2-1969-4DDC-BCA4-4AC9B49C88E6}"/>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133" name="Line 8">
          <a:extLst>
            <a:ext uri="{FF2B5EF4-FFF2-40B4-BE49-F238E27FC236}">
              <a16:creationId xmlns:a16="http://schemas.microsoft.com/office/drawing/2014/main" id="{5C38778F-A29E-4465-9AFE-7E0128E9AEC3}"/>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134" name="Line 7">
          <a:extLst>
            <a:ext uri="{FF2B5EF4-FFF2-40B4-BE49-F238E27FC236}">
              <a16:creationId xmlns:a16="http://schemas.microsoft.com/office/drawing/2014/main" id="{819417D2-5124-4C41-A00A-C1EEC6D0D8DC}"/>
            </a:ext>
          </a:extLst>
        </xdr:cNvPr>
        <xdr:cNvSpPr>
          <a:spLocks noChangeShapeType="1"/>
        </xdr:cNvSpPr>
      </xdr:nvSpPr>
      <xdr:spPr bwMode="auto">
        <a:xfrm flipH="1" flipV="1">
          <a:off x="977900" y="33807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135" name="Line 8">
          <a:extLst>
            <a:ext uri="{FF2B5EF4-FFF2-40B4-BE49-F238E27FC236}">
              <a16:creationId xmlns:a16="http://schemas.microsoft.com/office/drawing/2014/main" id="{828C0633-9A58-454F-8672-51638417BFC8}"/>
            </a:ext>
          </a:extLst>
        </xdr:cNvPr>
        <xdr:cNvSpPr>
          <a:spLocks noChangeShapeType="1"/>
        </xdr:cNvSpPr>
      </xdr:nvSpPr>
      <xdr:spPr bwMode="auto">
        <a:xfrm flipH="1">
          <a:off x="977900" y="33991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520</xdr:row>
      <xdr:rowOff>114300</xdr:rowOff>
    </xdr:from>
    <xdr:to>
      <xdr:col>2</xdr:col>
      <xdr:colOff>57150</xdr:colOff>
      <xdr:row>520</xdr:row>
      <xdr:rowOff>114300</xdr:rowOff>
    </xdr:to>
    <xdr:sp macro="" textlink="">
      <xdr:nvSpPr>
        <xdr:cNvPr id="136" name="Line 8">
          <a:extLst>
            <a:ext uri="{FF2B5EF4-FFF2-40B4-BE49-F238E27FC236}">
              <a16:creationId xmlns:a16="http://schemas.microsoft.com/office/drawing/2014/main" id="{0288A979-DD84-49BF-BB61-5035FC92F3B4}"/>
            </a:ext>
          </a:extLst>
        </xdr:cNvPr>
        <xdr:cNvSpPr>
          <a:spLocks noChangeShapeType="1"/>
        </xdr:cNvSpPr>
      </xdr:nvSpPr>
      <xdr:spPr bwMode="auto">
        <a:xfrm flipH="1">
          <a:off x="977900" y="88404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417</xdr:row>
      <xdr:rowOff>114300</xdr:rowOff>
    </xdr:from>
    <xdr:to>
      <xdr:col>2</xdr:col>
      <xdr:colOff>57150</xdr:colOff>
      <xdr:row>417</xdr:row>
      <xdr:rowOff>114300</xdr:rowOff>
    </xdr:to>
    <xdr:sp macro="" textlink="">
      <xdr:nvSpPr>
        <xdr:cNvPr id="137" name="Line 8">
          <a:extLst>
            <a:ext uri="{FF2B5EF4-FFF2-40B4-BE49-F238E27FC236}">
              <a16:creationId xmlns:a16="http://schemas.microsoft.com/office/drawing/2014/main" id="{04155FD3-2135-4680-80C0-909702C10F42}"/>
            </a:ext>
          </a:extLst>
        </xdr:cNvPr>
        <xdr:cNvSpPr>
          <a:spLocks noChangeShapeType="1"/>
        </xdr:cNvSpPr>
      </xdr:nvSpPr>
      <xdr:spPr bwMode="auto">
        <a:xfrm flipH="1">
          <a:off x="977900" y="70745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591</xdr:row>
      <xdr:rowOff>114300</xdr:rowOff>
    </xdr:from>
    <xdr:to>
      <xdr:col>2</xdr:col>
      <xdr:colOff>57150</xdr:colOff>
      <xdr:row>591</xdr:row>
      <xdr:rowOff>114300</xdr:rowOff>
    </xdr:to>
    <xdr:sp macro="" textlink="">
      <xdr:nvSpPr>
        <xdr:cNvPr id="138" name="Line 8">
          <a:extLst>
            <a:ext uri="{FF2B5EF4-FFF2-40B4-BE49-F238E27FC236}">
              <a16:creationId xmlns:a16="http://schemas.microsoft.com/office/drawing/2014/main" id="{98148280-9606-4696-93ED-4893CAB7E5BE}"/>
            </a:ext>
          </a:extLst>
        </xdr:cNvPr>
        <xdr:cNvSpPr>
          <a:spLocks noChangeShapeType="1"/>
        </xdr:cNvSpPr>
      </xdr:nvSpPr>
      <xdr:spPr bwMode="auto">
        <a:xfrm flipH="1">
          <a:off x="977900" y="10057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456</xdr:row>
      <xdr:rowOff>114300</xdr:rowOff>
    </xdr:from>
    <xdr:to>
      <xdr:col>2</xdr:col>
      <xdr:colOff>57150</xdr:colOff>
      <xdr:row>456</xdr:row>
      <xdr:rowOff>114300</xdr:rowOff>
    </xdr:to>
    <xdr:sp macro="" textlink="">
      <xdr:nvSpPr>
        <xdr:cNvPr id="139" name="Line 8">
          <a:extLst>
            <a:ext uri="{FF2B5EF4-FFF2-40B4-BE49-F238E27FC236}">
              <a16:creationId xmlns:a16="http://schemas.microsoft.com/office/drawing/2014/main" id="{5FE64470-01A7-4BF8-9C25-691D1D55975B}"/>
            </a:ext>
          </a:extLst>
        </xdr:cNvPr>
        <xdr:cNvSpPr>
          <a:spLocks noChangeShapeType="1"/>
        </xdr:cNvSpPr>
      </xdr:nvSpPr>
      <xdr:spPr bwMode="auto">
        <a:xfrm flipH="1">
          <a:off x="977900" y="77431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561</xdr:row>
      <xdr:rowOff>114300</xdr:rowOff>
    </xdr:from>
    <xdr:to>
      <xdr:col>2</xdr:col>
      <xdr:colOff>57150</xdr:colOff>
      <xdr:row>561</xdr:row>
      <xdr:rowOff>114300</xdr:rowOff>
    </xdr:to>
    <xdr:sp macro="" textlink="">
      <xdr:nvSpPr>
        <xdr:cNvPr id="140" name="Line 8">
          <a:extLst>
            <a:ext uri="{FF2B5EF4-FFF2-40B4-BE49-F238E27FC236}">
              <a16:creationId xmlns:a16="http://schemas.microsoft.com/office/drawing/2014/main" id="{0F679460-8848-4B84-9561-BAC3DAFB30C3}"/>
            </a:ext>
          </a:extLst>
        </xdr:cNvPr>
        <xdr:cNvSpPr>
          <a:spLocks noChangeShapeType="1"/>
        </xdr:cNvSpPr>
      </xdr:nvSpPr>
      <xdr:spPr bwMode="auto">
        <a:xfrm flipH="1">
          <a:off x="977900" y="95434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448</xdr:row>
      <xdr:rowOff>114300</xdr:rowOff>
    </xdr:from>
    <xdr:to>
      <xdr:col>2</xdr:col>
      <xdr:colOff>57150</xdr:colOff>
      <xdr:row>448</xdr:row>
      <xdr:rowOff>114300</xdr:rowOff>
    </xdr:to>
    <xdr:sp macro="" textlink="">
      <xdr:nvSpPr>
        <xdr:cNvPr id="141" name="Line 8">
          <a:extLst>
            <a:ext uri="{FF2B5EF4-FFF2-40B4-BE49-F238E27FC236}">
              <a16:creationId xmlns:a16="http://schemas.microsoft.com/office/drawing/2014/main" id="{1DEF8B6F-DEED-4327-86A9-4172F6D3DBDC}"/>
            </a:ext>
          </a:extLst>
        </xdr:cNvPr>
        <xdr:cNvSpPr>
          <a:spLocks noChangeShapeType="1"/>
        </xdr:cNvSpPr>
      </xdr:nvSpPr>
      <xdr:spPr bwMode="auto">
        <a:xfrm flipH="1">
          <a:off x="977900" y="7606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449</xdr:row>
      <xdr:rowOff>114300</xdr:rowOff>
    </xdr:from>
    <xdr:to>
      <xdr:col>2</xdr:col>
      <xdr:colOff>57150</xdr:colOff>
      <xdr:row>449</xdr:row>
      <xdr:rowOff>114300</xdr:rowOff>
    </xdr:to>
    <xdr:sp macro="" textlink="">
      <xdr:nvSpPr>
        <xdr:cNvPr id="142" name="Line 8">
          <a:extLst>
            <a:ext uri="{FF2B5EF4-FFF2-40B4-BE49-F238E27FC236}">
              <a16:creationId xmlns:a16="http://schemas.microsoft.com/office/drawing/2014/main" id="{BC62688E-9447-4218-9C1B-827E7EF51E4F}"/>
            </a:ext>
          </a:extLst>
        </xdr:cNvPr>
        <xdr:cNvSpPr>
          <a:spLocks noChangeShapeType="1"/>
        </xdr:cNvSpPr>
      </xdr:nvSpPr>
      <xdr:spPr bwMode="auto">
        <a:xfrm flipH="1">
          <a:off x="977900" y="7623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477</xdr:row>
      <xdr:rowOff>95250</xdr:rowOff>
    </xdr:from>
    <xdr:to>
      <xdr:col>2</xdr:col>
      <xdr:colOff>38100</xdr:colOff>
      <xdr:row>477</xdr:row>
      <xdr:rowOff>104775</xdr:rowOff>
    </xdr:to>
    <xdr:sp macro="" textlink="">
      <xdr:nvSpPr>
        <xdr:cNvPr id="143" name="Line 7">
          <a:extLst>
            <a:ext uri="{FF2B5EF4-FFF2-40B4-BE49-F238E27FC236}">
              <a16:creationId xmlns:a16="http://schemas.microsoft.com/office/drawing/2014/main" id="{7AA4CBC9-A2CB-4B9D-BF88-7EA866B6D4A5}"/>
            </a:ext>
          </a:extLst>
        </xdr:cNvPr>
        <xdr:cNvSpPr>
          <a:spLocks noChangeShapeType="1"/>
        </xdr:cNvSpPr>
      </xdr:nvSpPr>
      <xdr:spPr bwMode="auto">
        <a:xfrm flipH="1" flipV="1">
          <a:off x="977900" y="81013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114300</xdr:rowOff>
    </xdr:from>
    <xdr:to>
      <xdr:col>2</xdr:col>
      <xdr:colOff>0</xdr:colOff>
      <xdr:row>478</xdr:row>
      <xdr:rowOff>114300</xdr:rowOff>
    </xdr:to>
    <xdr:sp macro="" textlink="">
      <xdr:nvSpPr>
        <xdr:cNvPr id="144" name="Line 8">
          <a:extLst>
            <a:ext uri="{FF2B5EF4-FFF2-40B4-BE49-F238E27FC236}">
              <a16:creationId xmlns:a16="http://schemas.microsoft.com/office/drawing/2014/main" id="{F540DF0C-773B-4C58-9D51-26EF047883BF}"/>
            </a:ext>
          </a:extLst>
        </xdr:cNvPr>
        <xdr:cNvSpPr>
          <a:spLocks noChangeShapeType="1"/>
        </xdr:cNvSpPr>
      </xdr:nvSpPr>
      <xdr:spPr bwMode="auto">
        <a:xfrm flipH="1">
          <a:off x="977900" y="8120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145" name="Line 7">
          <a:extLst>
            <a:ext uri="{FF2B5EF4-FFF2-40B4-BE49-F238E27FC236}">
              <a16:creationId xmlns:a16="http://schemas.microsoft.com/office/drawing/2014/main" id="{C05EF42B-25B3-4B35-9EF0-B317285BE9FB}"/>
            </a:ext>
          </a:extLst>
        </xdr:cNvPr>
        <xdr:cNvSpPr>
          <a:spLocks noChangeShapeType="1"/>
        </xdr:cNvSpPr>
      </xdr:nvSpPr>
      <xdr:spPr bwMode="auto">
        <a:xfrm flipH="1" flipV="1">
          <a:off x="977900" y="36131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146" name="Line 8">
          <a:extLst>
            <a:ext uri="{FF2B5EF4-FFF2-40B4-BE49-F238E27FC236}">
              <a16:creationId xmlns:a16="http://schemas.microsoft.com/office/drawing/2014/main" id="{8097AB62-3DAB-4AD0-84B7-05AF64CC79C9}"/>
            </a:ext>
          </a:extLst>
        </xdr:cNvPr>
        <xdr:cNvSpPr>
          <a:spLocks noChangeShapeType="1"/>
        </xdr:cNvSpPr>
      </xdr:nvSpPr>
      <xdr:spPr bwMode="auto">
        <a:xfrm flipH="1">
          <a:off x="977900" y="36315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556</xdr:row>
      <xdr:rowOff>114300</xdr:rowOff>
    </xdr:from>
    <xdr:to>
      <xdr:col>2</xdr:col>
      <xdr:colOff>57150</xdr:colOff>
      <xdr:row>556</xdr:row>
      <xdr:rowOff>114300</xdr:rowOff>
    </xdr:to>
    <xdr:sp macro="" textlink="">
      <xdr:nvSpPr>
        <xdr:cNvPr id="147" name="Line 8">
          <a:extLst>
            <a:ext uri="{FF2B5EF4-FFF2-40B4-BE49-F238E27FC236}">
              <a16:creationId xmlns:a16="http://schemas.microsoft.com/office/drawing/2014/main" id="{1FFFE696-B0FE-4438-8451-584EB3997499}"/>
            </a:ext>
          </a:extLst>
        </xdr:cNvPr>
        <xdr:cNvSpPr>
          <a:spLocks noChangeShapeType="1"/>
        </xdr:cNvSpPr>
      </xdr:nvSpPr>
      <xdr:spPr bwMode="auto">
        <a:xfrm flipH="1">
          <a:off x="977900" y="94576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443</xdr:row>
      <xdr:rowOff>114300</xdr:rowOff>
    </xdr:from>
    <xdr:to>
      <xdr:col>2</xdr:col>
      <xdr:colOff>57150</xdr:colOff>
      <xdr:row>443</xdr:row>
      <xdr:rowOff>114300</xdr:rowOff>
    </xdr:to>
    <xdr:sp macro="" textlink="">
      <xdr:nvSpPr>
        <xdr:cNvPr id="148" name="Line 8">
          <a:extLst>
            <a:ext uri="{FF2B5EF4-FFF2-40B4-BE49-F238E27FC236}">
              <a16:creationId xmlns:a16="http://schemas.microsoft.com/office/drawing/2014/main" id="{BA294EBF-1171-418E-8DBE-D29C4F6F043C}"/>
            </a:ext>
          </a:extLst>
        </xdr:cNvPr>
        <xdr:cNvSpPr>
          <a:spLocks noChangeShapeType="1"/>
        </xdr:cNvSpPr>
      </xdr:nvSpPr>
      <xdr:spPr bwMode="auto">
        <a:xfrm flipH="1">
          <a:off x="977900" y="75203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450</xdr:row>
      <xdr:rowOff>114300</xdr:rowOff>
    </xdr:from>
    <xdr:to>
      <xdr:col>2</xdr:col>
      <xdr:colOff>57150</xdr:colOff>
      <xdr:row>450</xdr:row>
      <xdr:rowOff>114300</xdr:rowOff>
    </xdr:to>
    <xdr:sp macro="" textlink="">
      <xdr:nvSpPr>
        <xdr:cNvPr id="149" name="Line 8">
          <a:extLst>
            <a:ext uri="{FF2B5EF4-FFF2-40B4-BE49-F238E27FC236}">
              <a16:creationId xmlns:a16="http://schemas.microsoft.com/office/drawing/2014/main" id="{6F7BD8E9-D003-42FE-A698-170D7816546E}"/>
            </a:ext>
          </a:extLst>
        </xdr:cNvPr>
        <xdr:cNvSpPr>
          <a:spLocks noChangeShapeType="1"/>
        </xdr:cNvSpPr>
      </xdr:nvSpPr>
      <xdr:spPr bwMode="auto">
        <a:xfrm flipH="1">
          <a:off x="977900" y="76403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95250</xdr:rowOff>
    </xdr:from>
    <xdr:to>
      <xdr:col>2</xdr:col>
      <xdr:colOff>38100</xdr:colOff>
      <xdr:row>478</xdr:row>
      <xdr:rowOff>104775</xdr:rowOff>
    </xdr:to>
    <xdr:sp macro="" textlink="">
      <xdr:nvSpPr>
        <xdr:cNvPr id="150" name="Line 7">
          <a:extLst>
            <a:ext uri="{FF2B5EF4-FFF2-40B4-BE49-F238E27FC236}">
              <a16:creationId xmlns:a16="http://schemas.microsoft.com/office/drawing/2014/main" id="{A9E76127-2FF2-4B13-9345-7335F0097484}"/>
            </a:ext>
          </a:extLst>
        </xdr:cNvPr>
        <xdr:cNvSpPr>
          <a:spLocks noChangeShapeType="1"/>
        </xdr:cNvSpPr>
      </xdr:nvSpPr>
      <xdr:spPr bwMode="auto">
        <a:xfrm flipH="1" flipV="1">
          <a:off x="977900" y="811847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114300</xdr:rowOff>
    </xdr:from>
    <xdr:to>
      <xdr:col>2</xdr:col>
      <xdr:colOff>0</xdr:colOff>
      <xdr:row>479</xdr:row>
      <xdr:rowOff>114300</xdr:rowOff>
    </xdr:to>
    <xdr:sp macro="" textlink="">
      <xdr:nvSpPr>
        <xdr:cNvPr id="151" name="Line 8">
          <a:extLst>
            <a:ext uri="{FF2B5EF4-FFF2-40B4-BE49-F238E27FC236}">
              <a16:creationId xmlns:a16="http://schemas.microsoft.com/office/drawing/2014/main" id="{C1DF6D45-094F-4469-8A78-6946736554F0}"/>
            </a:ext>
          </a:extLst>
        </xdr:cNvPr>
        <xdr:cNvSpPr>
          <a:spLocks noChangeShapeType="1"/>
        </xdr:cNvSpPr>
      </xdr:nvSpPr>
      <xdr:spPr bwMode="auto">
        <a:xfrm flipH="1">
          <a:off x="977900" y="8137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152" name="Line 7">
          <a:extLst>
            <a:ext uri="{FF2B5EF4-FFF2-40B4-BE49-F238E27FC236}">
              <a16:creationId xmlns:a16="http://schemas.microsoft.com/office/drawing/2014/main" id="{9CCF0708-4395-4526-969B-88D262E0C003}"/>
            </a:ext>
          </a:extLst>
        </xdr:cNvPr>
        <xdr:cNvSpPr>
          <a:spLocks noChangeShapeType="1"/>
        </xdr:cNvSpPr>
      </xdr:nvSpPr>
      <xdr:spPr bwMode="auto">
        <a:xfrm flipH="1" flipV="1">
          <a:off x="977900" y="36131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153" name="Line 8">
          <a:extLst>
            <a:ext uri="{FF2B5EF4-FFF2-40B4-BE49-F238E27FC236}">
              <a16:creationId xmlns:a16="http://schemas.microsoft.com/office/drawing/2014/main" id="{DAA9DFC7-95CC-4104-A27C-B9DAF94EB28F}"/>
            </a:ext>
          </a:extLst>
        </xdr:cNvPr>
        <xdr:cNvSpPr>
          <a:spLocks noChangeShapeType="1"/>
        </xdr:cNvSpPr>
      </xdr:nvSpPr>
      <xdr:spPr bwMode="auto">
        <a:xfrm flipH="1">
          <a:off x="977900" y="36315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54" name="Line 8">
          <a:extLst>
            <a:ext uri="{FF2B5EF4-FFF2-40B4-BE49-F238E27FC236}">
              <a16:creationId xmlns:a16="http://schemas.microsoft.com/office/drawing/2014/main" id="{9469B517-8C47-4A99-A324-B738F04D9896}"/>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155" name="Line 7">
          <a:extLst>
            <a:ext uri="{FF2B5EF4-FFF2-40B4-BE49-F238E27FC236}">
              <a16:creationId xmlns:a16="http://schemas.microsoft.com/office/drawing/2014/main" id="{A9C04026-C735-4EF5-AC76-C04669377345}"/>
            </a:ext>
          </a:extLst>
        </xdr:cNvPr>
        <xdr:cNvSpPr>
          <a:spLocks noChangeShapeType="1"/>
        </xdr:cNvSpPr>
      </xdr:nvSpPr>
      <xdr:spPr bwMode="auto">
        <a:xfrm flipH="1" flipV="1">
          <a:off x="977900" y="247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56" name="Line 8">
          <a:extLst>
            <a:ext uri="{FF2B5EF4-FFF2-40B4-BE49-F238E27FC236}">
              <a16:creationId xmlns:a16="http://schemas.microsoft.com/office/drawing/2014/main" id="{81BB78F5-67A6-4E61-96B4-5BAAB4CBD228}"/>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57" name="Line 8">
          <a:extLst>
            <a:ext uri="{FF2B5EF4-FFF2-40B4-BE49-F238E27FC236}">
              <a16:creationId xmlns:a16="http://schemas.microsoft.com/office/drawing/2014/main" id="{5BCBB1B9-DC27-4BB4-B406-C3E225896F6B}"/>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58" name="Line 8">
          <a:extLst>
            <a:ext uri="{FF2B5EF4-FFF2-40B4-BE49-F238E27FC236}">
              <a16:creationId xmlns:a16="http://schemas.microsoft.com/office/drawing/2014/main" id="{C72AF670-206E-497F-8F9D-D76251E8855F}"/>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159" name="Line 8">
          <a:extLst>
            <a:ext uri="{FF2B5EF4-FFF2-40B4-BE49-F238E27FC236}">
              <a16:creationId xmlns:a16="http://schemas.microsoft.com/office/drawing/2014/main" id="{9C74EC68-715C-4B6A-9607-CB2F00B80144}"/>
            </a:ext>
          </a:extLst>
        </xdr:cNvPr>
        <xdr:cNvSpPr>
          <a:spLocks noChangeShapeType="1"/>
        </xdr:cNvSpPr>
      </xdr:nvSpPr>
      <xdr:spPr bwMode="auto">
        <a:xfrm flipH="1">
          <a:off x="977900" y="5147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60" name="Line 8">
          <a:extLst>
            <a:ext uri="{FF2B5EF4-FFF2-40B4-BE49-F238E27FC236}">
              <a16:creationId xmlns:a16="http://schemas.microsoft.com/office/drawing/2014/main" id="{3DB56F24-363E-425E-89FD-CDFD20963C65}"/>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61" name="Line 8">
          <a:extLst>
            <a:ext uri="{FF2B5EF4-FFF2-40B4-BE49-F238E27FC236}">
              <a16:creationId xmlns:a16="http://schemas.microsoft.com/office/drawing/2014/main" id="{51EDB35F-9CB1-445A-91D6-34FC15D486A2}"/>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520</xdr:row>
      <xdr:rowOff>114300</xdr:rowOff>
    </xdr:from>
    <xdr:to>
      <xdr:col>2</xdr:col>
      <xdr:colOff>57150</xdr:colOff>
      <xdr:row>520</xdr:row>
      <xdr:rowOff>114300</xdr:rowOff>
    </xdr:to>
    <xdr:sp macro="" textlink="">
      <xdr:nvSpPr>
        <xdr:cNvPr id="162" name="Line 8">
          <a:extLst>
            <a:ext uri="{FF2B5EF4-FFF2-40B4-BE49-F238E27FC236}">
              <a16:creationId xmlns:a16="http://schemas.microsoft.com/office/drawing/2014/main" id="{1D46D141-84C5-4319-B256-AABB8EACFF8D}"/>
            </a:ext>
          </a:extLst>
        </xdr:cNvPr>
        <xdr:cNvSpPr>
          <a:spLocks noChangeShapeType="1"/>
        </xdr:cNvSpPr>
      </xdr:nvSpPr>
      <xdr:spPr bwMode="auto">
        <a:xfrm flipH="1">
          <a:off x="977900" y="88404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417</xdr:row>
      <xdr:rowOff>114300</xdr:rowOff>
    </xdr:from>
    <xdr:to>
      <xdr:col>2</xdr:col>
      <xdr:colOff>57150</xdr:colOff>
      <xdr:row>417</xdr:row>
      <xdr:rowOff>114300</xdr:rowOff>
    </xdr:to>
    <xdr:sp macro="" textlink="">
      <xdr:nvSpPr>
        <xdr:cNvPr id="163" name="Line 8">
          <a:extLst>
            <a:ext uri="{FF2B5EF4-FFF2-40B4-BE49-F238E27FC236}">
              <a16:creationId xmlns:a16="http://schemas.microsoft.com/office/drawing/2014/main" id="{0325308C-7262-414A-913B-DA8AE72AD450}"/>
            </a:ext>
          </a:extLst>
        </xdr:cNvPr>
        <xdr:cNvSpPr>
          <a:spLocks noChangeShapeType="1"/>
        </xdr:cNvSpPr>
      </xdr:nvSpPr>
      <xdr:spPr bwMode="auto">
        <a:xfrm flipH="1">
          <a:off x="977900" y="70745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591</xdr:row>
      <xdr:rowOff>114300</xdr:rowOff>
    </xdr:from>
    <xdr:to>
      <xdr:col>2</xdr:col>
      <xdr:colOff>57150</xdr:colOff>
      <xdr:row>591</xdr:row>
      <xdr:rowOff>114300</xdr:rowOff>
    </xdr:to>
    <xdr:sp macro="" textlink="">
      <xdr:nvSpPr>
        <xdr:cNvPr id="164" name="Line 8">
          <a:extLst>
            <a:ext uri="{FF2B5EF4-FFF2-40B4-BE49-F238E27FC236}">
              <a16:creationId xmlns:a16="http://schemas.microsoft.com/office/drawing/2014/main" id="{66E2881E-AE79-45F0-8A5A-8525E8CF97C9}"/>
            </a:ext>
          </a:extLst>
        </xdr:cNvPr>
        <xdr:cNvSpPr>
          <a:spLocks noChangeShapeType="1"/>
        </xdr:cNvSpPr>
      </xdr:nvSpPr>
      <xdr:spPr bwMode="auto">
        <a:xfrm flipH="1">
          <a:off x="977900" y="10057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456</xdr:row>
      <xdr:rowOff>114300</xdr:rowOff>
    </xdr:from>
    <xdr:to>
      <xdr:col>2</xdr:col>
      <xdr:colOff>57150</xdr:colOff>
      <xdr:row>456</xdr:row>
      <xdr:rowOff>114300</xdr:rowOff>
    </xdr:to>
    <xdr:sp macro="" textlink="">
      <xdr:nvSpPr>
        <xdr:cNvPr id="165" name="Line 8">
          <a:extLst>
            <a:ext uri="{FF2B5EF4-FFF2-40B4-BE49-F238E27FC236}">
              <a16:creationId xmlns:a16="http://schemas.microsoft.com/office/drawing/2014/main" id="{C48570E8-A9C8-4B6D-B38C-CC18D6B5FA43}"/>
            </a:ext>
          </a:extLst>
        </xdr:cNvPr>
        <xdr:cNvSpPr>
          <a:spLocks noChangeShapeType="1"/>
        </xdr:cNvSpPr>
      </xdr:nvSpPr>
      <xdr:spPr bwMode="auto">
        <a:xfrm flipH="1">
          <a:off x="977900" y="77431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561</xdr:row>
      <xdr:rowOff>114300</xdr:rowOff>
    </xdr:from>
    <xdr:to>
      <xdr:col>2</xdr:col>
      <xdr:colOff>57150</xdr:colOff>
      <xdr:row>561</xdr:row>
      <xdr:rowOff>114300</xdr:rowOff>
    </xdr:to>
    <xdr:sp macro="" textlink="">
      <xdr:nvSpPr>
        <xdr:cNvPr id="166" name="Line 8">
          <a:extLst>
            <a:ext uri="{FF2B5EF4-FFF2-40B4-BE49-F238E27FC236}">
              <a16:creationId xmlns:a16="http://schemas.microsoft.com/office/drawing/2014/main" id="{5690A603-D140-48D1-B2D4-F54ADE7E69AE}"/>
            </a:ext>
          </a:extLst>
        </xdr:cNvPr>
        <xdr:cNvSpPr>
          <a:spLocks noChangeShapeType="1"/>
        </xdr:cNvSpPr>
      </xdr:nvSpPr>
      <xdr:spPr bwMode="auto">
        <a:xfrm flipH="1">
          <a:off x="977900" y="95434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448</xdr:row>
      <xdr:rowOff>114300</xdr:rowOff>
    </xdr:from>
    <xdr:to>
      <xdr:col>2</xdr:col>
      <xdr:colOff>57150</xdr:colOff>
      <xdr:row>448</xdr:row>
      <xdr:rowOff>114300</xdr:rowOff>
    </xdr:to>
    <xdr:sp macro="" textlink="">
      <xdr:nvSpPr>
        <xdr:cNvPr id="167" name="Line 8">
          <a:extLst>
            <a:ext uri="{FF2B5EF4-FFF2-40B4-BE49-F238E27FC236}">
              <a16:creationId xmlns:a16="http://schemas.microsoft.com/office/drawing/2014/main" id="{B717D3A2-DCA3-436B-8B57-AC0E99237512}"/>
            </a:ext>
          </a:extLst>
        </xdr:cNvPr>
        <xdr:cNvSpPr>
          <a:spLocks noChangeShapeType="1"/>
        </xdr:cNvSpPr>
      </xdr:nvSpPr>
      <xdr:spPr bwMode="auto">
        <a:xfrm flipH="1">
          <a:off x="977900" y="7606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449</xdr:row>
      <xdr:rowOff>114300</xdr:rowOff>
    </xdr:from>
    <xdr:to>
      <xdr:col>2</xdr:col>
      <xdr:colOff>57150</xdr:colOff>
      <xdr:row>449</xdr:row>
      <xdr:rowOff>114300</xdr:rowOff>
    </xdr:to>
    <xdr:sp macro="" textlink="">
      <xdr:nvSpPr>
        <xdr:cNvPr id="168" name="Line 8">
          <a:extLst>
            <a:ext uri="{FF2B5EF4-FFF2-40B4-BE49-F238E27FC236}">
              <a16:creationId xmlns:a16="http://schemas.microsoft.com/office/drawing/2014/main" id="{B0593B09-DC05-420F-ACC7-81E8EB0FBE73}"/>
            </a:ext>
          </a:extLst>
        </xdr:cNvPr>
        <xdr:cNvSpPr>
          <a:spLocks noChangeShapeType="1"/>
        </xdr:cNvSpPr>
      </xdr:nvSpPr>
      <xdr:spPr bwMode="auto">
        <a:xfrm flipH="1">
          <a:off x="977900" y="7623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477</xdr:row>
      <xdr:rowOff>95250</xdr:rowOff>
    </xdr:from>
    <xdr:to>
      <xdr:col>2</xdr:col>
      <xdr:colOff>38100</xdr:colOff>
      <xdr:row>477</xdr:row>
      <xdr:rowOff>104775</xdr:rowOff>
    </xdr:to>
    <xdr:sp macro="" textlink="">
      <xdr:nvSpPr>
        <xdr:cNvPr id="169" name="Line 7">
          <a:extLst>
            <a:ext uri="{FF2B5EF4-FFF2-40B4-BE49-F238E27FC236}">
              <a16:creationId xmlns:a16="http://schemas.microsoft.com/office/drawing/2014/main" id="{96E88AB6-C261-4C4C-A179-EE5050C4135E}"/>
            </a:ext>
          </a:extLst>
        </xdr:cNvPr>
        <xdr:cNvSpPr>
          <a:spLocks noChangeShapeType="1"/>
        </xdr:cNvSpPr>
      </xdr:nvSpPr>
      <xdr:spPr bwMode="auto">
        <a:xfrm flipH="1" flipV="1">
          <a:off x="977900" y="81013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114300</xdr:rowOff>
    </xdr:from>
    <xdr:to>
      <xdr:col>2</xdr:col>
      <xdr:colOff>0</xdr:colOff>
      <xdr:row>478</xdr:row>
      <xdr:rowOff>114300</xdr:rowOff>
    </xdr:to>
    <xdr:sp macro="" textlink="">
      <xdr:nvSpPr>
        <xdr:cNvPr id="170" name="Line 8">
          <a:extLst>
            <a:ext uri="{FF2B5EF4-FFF2-40B4-BE49-F238E27FC236}">
              <a16:creationId xmlns:a16="http://schemas.microsoft.com/office/drawing/2014/main" id="{C7E418CF-0F26-4ED9-B02B-3F7212A19945}"/>
            </a:ext>
          </a:extLst>
        </xdr:cNvPr>
        <xdr:cNvSpPr>
          <a:spLocks noChangeShapeType="1"/>
        </xdr:cNvSpPr>
      </xdr:nvSpPr>
      <xdr:spPr bwMode="auto">
        <a:xfrm flipH="1">
          <a:off x="977900" y="8120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171" name="Line 7">
          <a:extLst>
            <a:ext uri="{FF2B5EF4-FFF2-40B4-BE49-F238E27FC236}">
              <a16:creationId xmlns:a16="http://schemas.microsoft.com/office/drawing/2014/main" id="{5BB2091B-BAF2-4587-929F-CADC8E34DEFB}"/>
            </a:ext>
          </a:extLst>
        </xdr:cNvPr>
        <xdr:cNvSpPr>
          <a:spLocks noChangeShapeType="1"/>
        </xdr:cNvSpPr>
      </xdr:nvSpPr>
      <xdr:spPr bwMode="auto">
        <a:xfrm flipH="1" flipV="1">
          <a:off x="977900" y="36131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172" name="Line 8">
          <a:extLst>
            <a:ext uri="{FF2B5EF4-FFF2-40B4-BE49-F238E27FC236}">
              <a16:creationId xmlns:a16="http://schemas.microsoft.com/office/drawing/2014/main" id="{C9DBBEEC-A29E-4238-B7EE-0E6EBEAE070B}"/>
            </a:ext>
          </a:extLst>
        </xdr:cNvPr>
        <xdr:cNvSpPr>
          <a:spLocks noChangeShapeType="1"/>
        </xdr:cNvSpPr>
      </xdr:nvSpPr>
      <xdr:spPr bwMode="auto">
        <a:xfrm flipH="1">
          <a:off x="977900" y="36315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556</xdr:row>
      <xdr:rowOff>114300</xdr:rowOff>
    </xdr:from>
    <xdr:to>
      <xdr:col>2</xdr:col>
      <xdr:colOff>57150</xdr:colOff>
      <xdr:row>556</xdr:row>
      <xdr:rowOff>114300</xdr:rowOff>
    </xdr:to>
    <xdr:sp macro="" textlink="">
      <xdr:nvSpPr>
        <xdr:cNvPr id="173" name="Line 8">
          <a:extLst>
            <a:ext uri="{FF2B5EF4-FFF2-40B4-BE49-F238E27FC236}">
              <a16:creationId xmlns:a16="http://schemas.microsoft.com/office/drawing/2014/main" id="{6DDCC90C-5759-4D11-8E44-412F1E55B2E1}"/>
            </a:ext>
          </a:extLst>
        </xdr:cNvPr>
        <xdr:cNvSpPr>
          <a:spLocks noChangeShapeType="1"/>
        </xdr:cNvSpPr>
      </xdr:nvSpPr>
      <xdr:spPr bwMode="auto">
        <a:xfrm flipH="1">
          <a:off x="977900" y="94576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443</xdr:row>
      <xdr:rowOff>114300</xdr:rowOff>
    </xdr:from>
    <xdr:to>
      <xdr:col>2</xdr:col>
      <xdr:colOff>57150</xdr:colOff>
      <xdr:row>443</xdr:row>
      <xdr:rowOff>114300</xdr:rowOff>
    </xdr:to>
    <xdr:sp macro="" textlink="">
      <xdr:nvSpPr>
        <xdr:cNvPr id="174" name="Line 8">
          <a:extLst>
            <a:ext uri="{FF2B5EF4-FFF2-40B4-BE49-F238E27FC236}">
              <a16:creationId xmlns:a16="http://schemas.microsoft.com/office/drawing/2014/main" id="{8EA7FA9A-0E57-42BD-B416-96F0AE85EC81}"/>
            </a:ext>
          </a:extLst>
        </xdr:cNvPr>
        <xdr:cNvSpPr>
          <a:spLocks noChangeShapeType="1"/>
        </xdr:cNvSpPr>
      </xdr:nvSpPr>
      <xdr:spPr bwMode="auto">
        <a:xfrm flipH="1">
          <a:off x="977900" y="75203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450</xdr:row>
      <xdr:rowOff>114300</xdr:rowOff>
    </xdr:from>
    <xdr:to>
      <xdr:col>2</xdr:col>
      <xdr:colOff>57150</xdr:colOff>
      <xdr:row>450</xdr:row>
      <xdr:rowOff>114300</xdr:rowOff>
    </xdr:to>
    <xdr:sp macro="" textlink="">
      <xdr:nvSpPr>
        <xdr:cNvPr id="175" name="Line 8">
          <a:extLst>
            <a:ext uri="{FF2B5EF4-FFF2-40B4-BE49-F238E27FC236}">
              <a16:creationId xmlns:a16="http://schemas.microsoft.com/office/drawing/2014/main" id="{F34509AA-4DED-4217-823D-A9CDDDEFE13C}"/>
            </a:ext>
          </a:extLst>
        </xdr:cNvPr>
        <xdr:cNvSpPr>
          <a:spLocks noChangeShapeType="1"/>
        </xdr:cNvSpPr>
      </xdr:nvSpPr>
      <xdr:spPr bwMode="auto">
        <a:xfrm flipH="1">
          <a:off x="977900" y="76403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95250</xdr:rowOff>
    </xdr:from>
    <xdr:to>
      <xdr:col>2</xdr:col>
      <xdr:colOff>38100</xdr:colOff>
      <xdr:row>478</xdr:row>
      <xdr:rowOff>104775</xdr:rowOff>
    </xdr:to>
    <xdr:sp macro="" textlink="">
      <xdr:nvSpPr>
        <xdr:cNvPr id="176" name="Line 7">
          <a:extLst>
            <a:ext uri="{FF2B5EF4-FFF2-40B4-BE49-F238E27FC236}">
              <a16:creationId xmlns:a16="http://schemas.microsoft.com/office/drawing/2014/main" id="{45186B12-72F2-4C5C-9632-5E0E597BAF6D}"/>
            </a:ext>
          </a:extLst>
        </xdr:cNvPr>
        <xdr:cNvSpPr>
          <a:spLocks noChangeShapeType="1"/>
        </xdr:cNvSpPr>
      </xdr:nvSpPr>
      <xdr:spPr bwMode="auto">
        <a:xfrm flipH="1" flipV="1">
          <a:off x="977900" y="811847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114300</xdr:rowOff>
    </xdr:from>
    <xdr:to>
      <xdr:col>2</xdr:col>
      <xdr:colOff>0</xdr:colOff>
      <xdr:row>479</xdr:row>
      <xdr:rowOff>114300</xdr:rowOff>
    </xdr:to>
    <xdr:sp macro="" textlink="">
      <xdr:nvSpPr>
        <xdr:cNvPr id="177" name="Line 8">
          <a:extLst>
            <a:ext uri="{FF2B5EF4-FFF2-40B4-BE49-F238E27FC236}">
              <a16:creationId xmlns:a16="http://schemas.microsoft.com/office/drawing/2014/main" id="{112D82B5-EF55-4919-AD05-47A66995F6E3}"/>
            </a:ext>
          </a:extLst>
        </xdr:cNvPr>
        <xdr:cNvSpPr>
          <a:spLocks noChangeShapeType="1"/>
        </xdr:cNvSpPr>
      </xdr:nvSpPr>
      <xdr:spPr bwMode="auto">
        <a:xfrm flipH="1">
          <a:off x="977900" y="8137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178" name="Line 7">
          <a:extLst>
            <a:ext uri="{FF2B5EF4-FFF2-40B4-BE49-F238E27FC236}">
              <a16:creationId xmlns:a16="http://schemas.microsoft.com/office/drawing/2014/main" id="{6AD4D299-E728-490D-B054-653A3369E8A6}"/>
            </a:ext>
          </a:extLst>
        </xdr:cNvPr>
        <xdr:cNvSpPr>
          <a:spLocks noChangeShapeType="1"/>
        </xdr:cNvSpPr>
      </xdr:nvSpPr>
      <xdr:spPr bwMode="auto">
        <a:xfrm flipH="1" flipV="1">
          <a:off x="977900" y="36131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179" name="Line 8">
          <a:extLst>
            <a:ext uri="{FF2B5EF4-FFF2-40B4-BE49-F238E27FC236}">
              <a16:creationId xmlns:a16="http://schemas.microsoft.com/office/drawing/2014/main" id="{446EC161-C497-4E8F-981E-9DE2200EB344}"/>
            </a:ext>
          </a:extLst>
        </xdr:cNvPr>
        <xdr:cNvSpPr>
          <a:spLocks noChangeShapeType="1"/>
        </xdr:cNvSpPr>
      </xdr:nvSpPr>
      <xdr:spPr bwMode="auto">
        <a:xfrm flipH="1">
          <a:off x="977900" y="36315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80" name="Line 8">
          <a:extLst>
            <a:ext uri="{FF2B5EF4-FFF2-40B4-BE49-F238E27FC236}">
              <a16:creationId xmlns:a16="http://schemas.microsoft.com/office/drawing/2014/main" id="{07FD8048-1517-4E9E-B37F-BE0E7FCD3326}"/>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181" name="Line 7">
          <a:extLst>
            <a:ext uri="{FF2B5EF4-FFF2-40B4-BE49-F238E27FC236}">
              <a16:creationId xmlns:a16="http://schemas.microsoft.com/office/drawing/2014/main" id="{84D20304-B1A1-43F2-BED3-C182228744C7}"/>
            </a:ext>
          </a:extLst>
        </xdr:cNvPr>
        <xdr:cNvSpPr>
          <a:spLocks noChangeShapeType="1"/>
        </xdr:cNvSpPr>
      </xdr:nvSpPr>
      <xdr:spPr bwMode="auto">
        <a:xfrm flipH="1" flipV="1">
          <a:off x="977900" y="247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82" name="Line 8">
          <a:extLst>
            <a:ext uri="{FF2B5EF4-FFF2-40B4-BE49-F238E27FC236}">
              <a16:creationId xmlns:a16="http://schemas.microsoft.com/office/drawing/2014/main" id="{169D8E9D-A892-4EF4-9D39-4F179F266FD1}"/>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83" name="Line 8">
          <a:extLst>
            <a:ext uri="{FF2B5EF4-FFF2-40B4-BE49-F238E27FC236}">
              <a16:creationId xmlns:a16="http://schemas.microsoft.com/office/drawing/2014/main" id="{D06AAE23-E99B-4AF9-B088-C1A80B863B5B}"/>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84" name="Line 8">
          <a:extLst>
            <a:ext uri="{FF2B5EF4-FFF2-40B4-BE49-F238E27FC236}">
              <a16:creationId xmlns:a16="http://schemas.microsoft.com/office/drawing/2014/main" id="{BFD670E3-EFB8-418F-B3E3-B966C8DA8A0C}"/>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185" name="Line 8">
          <a:extLst>
            <a:ext uri="{FF2B5EF4-FFF2-40B4-BE49-F238E27FC236}">
              <a16:creationId xmlns:a16="http://schemas.microsoft.com/office/drawing/2014/main" id="{8C832DD3-C50B-4B65-882D-74DAA653F16B}"/>
            </a:ext>
          </a:extLst>
        </xdr:cNvPr>
        <xdr:cNvSpPr>
          <a:spLocks noChangeShapeType="1"/>
        </xdr:cNvSpPr>
      </xdr:nvSpPr>
      <xdr:spPr bwMode="auto">
        <a:xfrm flipH="1">
          <a:off x="977900" y="5147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86" name="Line 8">
          <a:extLst>
            <a:ext uri="{FF2B5EF4-FFF2-40B4-BE49-F238E27FC236}">
              <a16:creationId xmlns:a16="http://schemas.microsoft.com/office/drawing/2014/main" id="{539C9E5C-C119-4604-A18D-53C0F33DD569}"/>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87" name="Line 8">
          <a:extLst>
            <a:ext uri="{FF2B5EF4-FFF2-40B4-BE49-F238E27FC236}">
              <a16:creationId xmlns:a16="http://schemas.microsoft.com/office/drawing/2014/main" id="{1B129CC2-3109-44B6-BABF-51A7578ACD08}"/>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88" name="Line 8">
          <a:extLst>
            <a:ext uri="{FF2B5EF4-FFF2-40B4-BE49-F238E27FC236}">
              <a16:creationId xmlns:a16="http://schemas.microsoft.com/office/drawing/2014/main" id="{EA57ADC3-3610-4FE7-ABAE-EE5C3F657ABB}"/>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189" name="Line 7">
          <a:extLst>
            <a:ext uri="{FF2B5EF4-FFF2-40B4-BE49-F238E27FC236}">
              <a16:creationId xmlns:a16="http://schemas.microsoft.com/office/drawing/2014/main" id="{88317AC0-5643-42C1-8A6C-2DA3E846F6F0}"/>
            </a:ext>
          </a:extLst>
        </xdr:cNvPr>
        <xdr:cNvSpPr>
          <a:spLocks noChangeShapeType="1"/>
        </xdr:cNvSpPr>
      </xdr:nvSpPr>
      <xdr:spPr bwMode="auto">
        <a:xfrm flipH="1" flipV="1">
          <a:off x="977900" y="247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90" name="Line 8">
          <a:extLst>
            <a:ext uri="{FF2B5EF4-FFF2-40B4-BE49-F238E27FC236}">
              <a16:creationId xmlns:a16="http://schemas.microsoft.com/office/drawing/2014/main" id="{697D104F-9B4A-4AC0-B3E4-15498954A9F0}"/>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91" name="Line 8">
          <a:extLst>
            <a:ext uri="{FF2B5EF4-FFF2-40B4-BE49-F238E27FC236}">
              <a16:creationId xmlns:a16="http://schemas.microsoft.com/office/drawing/2014/main" id="{A2FDEAC2-8146-44A3-B9C3-24DA7B2F7A53}"/>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92" name="Line 8">
          <a:extLst>
            <a:ext uri="{FF2B5EF4-FFF2-40B4-BE49-F238E27FC236}">
              <a16:creationId xmlns:a16="http://schemas.microsoft.com/office/drawing/2014/main" id="{9D27D2EE-5B8B-423F-A8C8-DB1D3F6B5BA1}"/>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193" name="Line 8">
          <a:extLst>
            <a:ext uri="{FF2B5EF4-FFF2-40B4-BE49-F238E27FC236}">
              <a16:creationId xmlns:a16="http://schemas.microsoft.com/office/drawing/2014/main" id="{F6209392-FB23-4781-99F2-FD1DA079698C}"/>
            </a:ext>
          </a:extLst>
        </xdr:cNvPr>
        <xdr:cNvSpPr>
          <a:spLocks noChangeShapeType="1"/>
        </xdr:cNvSpPr>
      </xdr:nvSpPr>
      <xdr:spPr bwMode="auto">
        <a:xfrm flipH="1">
          <a:off x="977900" y="5147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94" name="Line 8">
          <a:extLst>
            <a:ext uri="{FF2B5EF4-FFF2-40B4-BE49-F238E27FC236}">
              <a16:creationId xmlns:a16="http://schemas.microsoft.com/office/drawing/2014/main" id="{C6CC210B-28C6-4F51-AE1C-666D9C0CD657}"/>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95" name="Line 8">
          <a:extLst>
            <a:ext uri="{FF2B5EF4-FFF2-40B4-BE49-F238E27FC236}">
              <a16:creationId xmlns:a16="http://schemas.microsoft.com/office/drawing/2014/main" id="{D0612C29-99AD-4ACD-82B0-0B874683432C}"/>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47625</xdr:colOff>
      <xdr:row>309</xdr:row>
      <xdr:rowOff>114300</xdr:rowOff>
    </xdr:to>
    <xdr:sp macro="" textlink="">
      <xdr:nvSpPr>
        <xdr:cNvPr id="196" name="Line 8">
          <a:extLst>
            <a:ext uri="{FF2B5EF4-FFF2-40B4-BE49-F238E27FC236}">
              <a16:creationId xmlns:a16="http://schemas.microsoft.com/office/drawing/2014/main" id="{869C22A8-668B-4BE2-833C-6D05F8E468D6}"/>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197" name="Line 7">
          <a:extLst>
            <a:ext uri="{FF2B5EF4-FFF2-40B4-BE49-F238E27FC236}">
              <a16:creationId xmlns:a16="http://schemas.microsoft.com/office/drawing/2014/main" id="{8299550A-5D2E-4690-BD5D-C3CA8140533D}"/>
            </a:ext>
          </a:extLst>
        </xdr:cNvPr>
        <xdr:cNvSpPr>
          <a:spLocks noChangeShapeType="1"/>
        </xdr:cNvSpPr>
      </xdr:nvSpPr>
      <xdr:spPr bwMode="auto">
        <a:xfrm flipH="1" flipV="1">
          <a:off x="977900" y="247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98" name="Line 8">
          <a:extLst>
            <a:ext uri="{FF2B5EF4-FFF2-40B4-BE49-F238E27FC236}">
              <a16:creationId xmlns:a16="http://schemas.microsoft.com/office/drawing/2014/main" id="{6C16FCA8-D560-4F29-B514-DBE490490993}"/>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47625</xdr:colOff>
      <xdr:row>323</xdr:row>
      <xdr:rowOff>114300</xdr:rowOff>
    </xdr:to>
    <xdr:sp macro="" textlink="">
      <xdr:nvSpPr>
        <xdr:cNvPr id="199" name="Line 8">
          <a:extLst>
            <a:ext uri="{FF2B5EF4-FFF2-40B4-BE49-F238E27FC236}">
              <a16:creationId xmlns:a16="http://schemas.microsoft.com/office/drawing/2014/main" id="{CB8D45D4-2430-4C82-8DA2-69C06BFE7008}"/>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47625</xdr:colOff>
      <xdr:row>323</xdr:row>
      <xdr:rowOff>114300</xdr:rowOff>
    </xdr:to>
    <xdr:sp macro="" textlink="">
      <xdr:nvSpPr>
        <xdr:cNvPr id="200" name="Line 8">
          <a:extLst>
            <a:ext uri="{FF2B5EF4-FFF2-40B4-BE49-F238E27FC236}">
              <a16:creationId xmlns:a16="http://schemas.microsoft.com/office/drawing/2014/main" id="{6F2BAA98-C4FE-4EA2-B1ED-BBB27B8115FF}"/>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201" name="Line 8">
          <a:extLst>
            <a:ext uri="{FF2B5EF4-FFF2-40B4-BE49-F238E27FC236}">
              <a16:creationId xmlns:a16="http://schemas.microsoft.com/office/drawing/2014/main" id="{B37F26DF-B035-4541-ABC3-3238CAE015F9}"/>
            </a:ext>
          </a:extLst>
        </xdr:cNvPr>
        <xdr:cNvSpPr>
          <a:spLocks noChangeShapeType="1"/>
        </xdr:cNvSpPr>
      </xdr:nvSpPr>
      <xdr:spPr bwMode="auto">
        <a:xfrm flipH="1">
          <a:off x="977900" y="5147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47625</xdr:colOff>
      <xdr:row>309</xdr:row>
      <xdr:rowOff>114300</xdr:rowOff>
    </xdr:to>
    <xdr:sp macro="" textlink="">
      <xdr:nvSpPr>
        <xdr:cNvPr id="202" name="Line 8">
          <a:extLst>
            <a:ext uri="{FF2B5EF4-FFF2-40B4-BE49-F238E27FC236}">
              <a16:creationId xmlns:a16="http://schemas.microsoft.com/office/drawing/2014/main" id="{C5DA74DF-B165-4D77-835A-57AE8F0C62E9}"/>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203" name="Line 8">
          <a:extLst>
            <a:ext uri="{FF2B5EF4-FFF2-40B4-BE49-F238E27FC236}">
              <a16:creationId xmlns:a16="http://schemas.microsoft.com/office/drawing/2014/main" id="{809B64E8-C9C4-4310-BA5A-E5C7C4D67CFC}"/>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204" name="Line 8">
          <a:extLst>
            <a:ext uri="{FF2B5EF4-FFF2-40B4-BE49-F238E27FC236}">
              <a16:creationId xmlns:a16="http://schemas.microsoft.com/office/drawing/2014/main" id="{9E153DD2-0D45-4C6F-9EEB-C936EA5E7591}"/>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205" name="Line 7">
          <a:extLst>
            <a:ext uri="{FF2B5EF4-FFF2-40B4-BE49-F238E27FC236}">
              <a16:creationId xmlns:a16="http://schemas.microsoft.com/office/drawing/2014/main" id="{B6A2C781-002F-452B-8B43-CA48DE89C704}"/>
            </a:ext>
          </a:extLst>
        </xdr:cNvPr>
        <xdr:cNvSpPr>
          <a:spLocks noChangeShapeType="1"/>
        </xdr:cNvSpPr>
      </xdr:nvSpPr>
      <xdr:spPr bwMode="auto">
        <a:xfrm flipH="1" flipV="1">
          <a:off x="977900" y="247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206" name="Line 8">
          <a:extLst>
            <a:ext uri="{FF2B5EF4-FFF2-40B4-BE49-F238E27FC236}">
              <a16:creationId xmlns:a16="http://schemas.microsoft.com/office/drawing/2014/main" id="{ED3422E5-C5A8-42E4-86D4-BAEC73FC9822}"/>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207" name="Line 8">
          <a:extLst>
            <a:ext uri="{FF2B5EF4-FFF2-40B4-BE49-F238E27FC236}">
              <a16:creationId xmlns:a16="http://schemas.microsoft.com/office/drawing/2014/main" id="{6AC836FC-7B05-4FEB-A2B1-868CB619C012}"/>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208" name="Line 8">
          <a:extLst>
            <a:ext uri="{FF2B5EF4-FFF2-40B4-BE49-F238E27FC236}">
              <a16:creationId xmlns:a16="http://schemas.microsoft.com/office/drawing/2014/main" id="{E26D0722-3E86-44C8-A67E-DB3B86C980EC}"/>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209" name="Line 8">
          <a:extLst>
            <a:ext uri="{FF2B5EF4-FFF2-40B4-BE49-F238E27FC236}">
              <a16:creationId xmlns:a16="http://schemas.microsoft.com/office/drawing/2014/main" id="{6B0209B6-58C1-4D9E-8AF0-D03D5D728CC9}"/>
            </a:ext>
          </a:extLst>
        </xdr:cNvPr>
        <xdr:cNvSpPr>
          <a:spLocks noChangeShapeType="1"/>
        </xdr:cNvSpPr>
      </xdr:nvSpPr>
      <xdr:spPr bwMode="auto">
        <a:xfrm flipH="1">
          <a:off x="977900" y="5147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210" name="Line 8">
          <a:extLst>
            <a:ext uri="{FF2B5EF4-FFF2-40B4-BE49-F238E27FC236}">
              <a16:creationId xmlns:a16="http://schemas.microsoft.com/office/drawing/2014/main" id="{8008BA8E-08B5-432C-AA06-B68F370FB926}"/>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211" name="Line 8">
          <a:extLst>
            <a:ext uri="{FF2B5EF4-FFF2-40B4-BE49-F238E27FC236}">
              <a16:creationId xmlns:a16="http://schemas.microsoft.com/office/drawing/2014/main" id="{7E52171D-2684-4EE1-9FBB-C5E174026E8A}"/>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304</xdr:row>
      <xdr:rowOff>114300</xdr:rowOff>
    </xdr:from>
    <xdr:to>
      <xdr:col>2</xdr:col>
      <xdr:colOff>85725</xdr:colOff>
      <xdr:row>304</xdr:row>
      <xdr:rowOff>114300</xdr:rowOff>
    </xdr:to>
    <xdr:sp macro="" textlink="">
      <xdr:nvSpPr>
        <xdr:cNvPr id="212" name="Line 8">
          <a:extLst>
            <a:ext uri="{FF2B5EF4-FFF2-40B4-BE49-F238E27FC236}">
              <a16:creationId xmlns:a16="http://schemas.microsoft.com/office/drawing/2014/main" id="{E82AFDE1-09FD-431E-92F3-4A73828C3965}"/>
            </a:ext>
          </a:extLst>
        </xdr:cNvPr>
        <xdr:cNvSpPr>
          <a:spLocks noChangeShapeType="1"/>
        </xdr:cNvSpPr>
      </xdr:nvSpPr>
      <xdr:spPr bwMode="auto">
        <a:xfrm flipH="1">
          <a:off x="977900" y="5048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151</xdr:row>
      <xdr:rowOff>95250</xdr:rowOff>
    </xdr:from>
    <xdr:to>
      <xdr:col>3</xdr:col>
      <xdr:colOff>28575</xdr:colOff>
      <xdr:row>151</xdr:row>
      <xdr:rowOff>104775</xdr:rowOff>
    </xdr:to>
    <xdr:sp macro="" textlink="">
      <xdr:nvSpPr>
        <xdr:cNvPr id="213" name="Line 7">
          <a:extLst>
            <a:ext uri="{FF2B5EF4-FFF2-40B4-BE49-F238E27FC236}">
              <a16:creationId xmlns:a16="http://schemas.microsoft.com/office/drawing/2014/main" id="{A2B44954-9D99-4891-A63A-B2006F32ADBC}"/>
            </a:ext>
          </a:extLst>
        </xdr:cNvPr>
        <xdr:cNvSpPr>
          <a:spLocks noChangeShapeType="1"/>
        </xdr:cNvSpPr>
      </xdr:nvSpPr>
      <xdr:spPr bwMode="auto">
        <a:xfrm flipH="1" flipV="1">
          <a:off x="977900" y="25057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214" name="Line 8">
          <a:extLst>
            <a:ext uri="{FF2B5EF4-FFF2-40B4-BE49-F238E27FC236}">
              <a16:creationId xmlns:a16="http://schemas.microsoft.com/office/drawing/2014/main" id="{23621EF3-9684-410C-892D-024DD82723CB}"/>
            </a:ext>
          </a:extLst>
        </xdr:cNvPr>
        <xdr:cNvSpPr>
          <a:spLocks noChangeShapeType="1"/>
        </xdr:cNvSpPr>
      </xdr:nvSpPr>
      <xdr:spPr bwMode="auto">
        <a:xfrm flipH="1">
          <a:off x="977900" y="2524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318</xdr:row>
      <xdr:rowOff>114300</xdr:rowOff>
    </xdr:from>
    <xdr:to>
      <xdr:col>2</xdr:col>
      <xdr:colOff>76200</xdr:colOff>
      <xdr:row>318</xdr:row>
      <xdr:rowOff>114300</xdr:rowOff>
    </xdr:to>
    <xdr:sp macro="" textlink="">
      <xdr:nvSpPr>
        <xdr:cNvPr id="215" name="Line 8">
          <a:extLst>
            <a:ext uri="{FF2B5EF4-FFF2-40B4-BE49-F238E27FC236}">
              <a16:creationId xmlns:a16="http://schemas.microsoft.com/office/drawing/2014/main" id="{C93DD3EF-DFEC-4A0F-8E83-75E0A8D77DD3}"/>
            </a:ext>
          </a:extLst>
        </xdr:cNvPr>
        <xdr:cNvSpPr>
          <a:spLocks noChangeShapeType="1"/>
        </xdr:cNvSpPr>
      </xdr:nvSpPr>
      <xdr:spPr bwMode="auto">
        <a:xfrm flipH="1">
          <a:off x="977900" y="52800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318</xdr:row>
      <xdr:rowOff>114300</xdr:rowOff>
    </xdr:from>
    <xdr:to>
      <xdr:col>2</xdr:col>
      <xdr:colOff>76200</xdr:colOff>
      <xdr:row>318</xdr:row>
      <xdr:rowOff>114300</xdr:rowOff>
    </xdr:to>
    <xdr:sp macro="" textlink="">
      <xdr:nvSpPr>
        <xdr:cNvPr id="216" name="Line 8">
          <a:extLst>
            <a:ext uri="{FF2B5EF4-FFF2-40B4-BE49-F238E27FC236}">
              <a16:creationId xmlns:a16="http://schemas.microsoft.com/office/drawing/2014/main" id="{9B928A4F-09D2-4479-94A0-79FD1DA3164E}"/>
            </a:ext>
          </a:extLst>
        </xdr:cNvPr>
        <xdr:cNvSpPr>
          <a:spLocks noChangeShapeType="1"/>
        </xdr:cNvSpPr>
      </xdr:nvSpPr>
      <xdr:spPr bwMode="auto">
        <a:xfrm flipH="1">
          <a:off x="977900" y="52800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305</xdr:row>
      <xdr:rowOff>95250</xdr:rowOff>
    </xdr:from>
    <xdr:to>
      <xdr:col>2</xdr:col>
      <xdr:colOff>47625</xdr:colOff>
      <xdr:row>305</xdr:row>
      <xdr:rowOff>104775</xdr:rowOff>
    </xdr:to>
    <xdr:sp macro="" textlink="">
      <xdr:nvSpPr>
        <xdr:cNvPr id="217" name="Line 7">
          <a:extLst>
            <a:ext uri="{FF2B5EF4-FFF2-40B4-BE49-F238E27FC236}">
              <a16:creationId xmlns:a16="http://schemas.microsoft.com/office/drawing/2014/main" id="{59DBE0BA-EB40-4A08-A115-9D2FA04740AC}"/>
            </a:ext>
          </a:extLst>
        </xdr:cNvPr>
        <xdr:cNvSpPr>
          <a:spLocks noChangeShapeType="1"/>
        </xdr:cNvSpPr>
      </xdr:nvSpPr>
      <xdr:spPr bwMode="auto">
        <a:xfrm flipH="1" flipV="1">
          <a:off x="977900" y="50634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306</xdr:row>
      <xdr:rowOff>114300</xdr:rowOff>
    </xdr:from>
    <xdr:to>
      <xdr:col>2</xdr:col>
      <xdr:colOff>0</xdr:colOff>
      <xdr:row>306</xdr:row>
      <xdr:rowOff>114300</xdr:rowOff>
    </xdr:to>
    <xdr:sp macro="" textlink="">
      <xdr:nvSpPr>
        <xdr:cNvPr id="218" name="Line 8">
          <a:extLst>
            <a:ext uri="{FF2B5EF4-FFF2-40B4-BE49-F238E27FC236}">
              <a16:creationId xmlns:a16="http://schemas.microsoft.com/office/drawing/2014/main" id="{BAF110EA-2C26-48CC-87D5-7BA65AEDA6B8}"/>
            </a:ext>
          </a:extLst>
        </xdr:cNvPr>
        <xdr:cNvSpPr>
          <a:spLocks noChangeShapeType="1"/>
        </xdr:cNvSpPr>
      </xdr:nvSpPr>
      <xdr:spPr bwMode="auto">
        <a:xfrm flipH="1">
          <a:off x="977900" y="5081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304</xdr:row>
      <xdr:rowOff>114300</xdr:rowOff>
    </xdr:from>
    <xdr:to>
      <xdr:col>2</xdr:col>
      <xdr:colOff>85725</xdr:colOff>
      <xdr:row>304</xdr:row>
      <xdr:rowOff>114300</xdr:rowOff>
    </xdr:to>
    <xdr:sp macro="" textlink="">
      <xdr:nvSpPr>
        <xdr:cNvPr id="219" name="Line 8">
          <a:extLst>
            <a:ext uri="{FF2B5EF4-FFF2-40B4-BE49-F238E27FC236}">
              <a16:creationId xmlns:a16="http://schemas.microsoft.com/office/drawing/2014/main" id="{9C25363C-2D56-4614-86B6-707703C36317}"/>
            </a:ext>
          </a:extLst>
        </xdr:cNvPr>
        <xdr:cNvSpPr>
          <a:spLocks noChangeShapeType="1"/>
        </xdr:cNvSpPr>
      </xdr:nvSpPr>
      <xdr:spPr bwMode="auto">
        <a:xfrm flipH="1">
          <a:off x="977900" y="5048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220" name="Line 8">
          <a:extLst>
            <a:ext uri="{FF2B5EF4-FFF2-40B4-BE49-F238E27FC236}">
              <a16:creationId xmlns:a16="http://schemas.microsoft.com/office/drawing/2014/main" id="{B12F5207-E8C6-4B20-BAB3-019DDB7DE753}"/>
            </a:ext>
          </a:extLst>
        </xdr:cNvPr>
        <xdr:cNvSpPr>
          <a:spLocks noChangeShapeType="1"/>
        </xdr:cNvSpPr>
      </xdr:nvSpPr>
      <xdr:spPr bwMode="auto">
        <a:xfrm flipH="1">
          <a:off x="977900" y="2524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466725</xdr:colOff>
      <xdr:row>309</xdr:row>
      <xdr:rowOff>161925</xdr:rowOff>
    </xdr:from>
    <xdr:to>
      <xdr:col>1</xdr:col>
      <xdr:colOff>28575</xdr:colOff>
      <xdr:row>310</xdr:row>
      <xdr:rowOff>0</xdr:rowOff>
    </xdr:to>
    <xdr:sp macro="" textlink="">
      <xdr:nvSpPr>
        <xdr:cNvPr id="221" name="Line 4">
          <a:extLst>
            <a:ext uri="{FF2B5EF4-FFF2-40B4-BE49-F238E27FC236}">
              <a16:creationId xmlns:a16="http://schemas.microsoft.com/office/drawing/2014/main" id="{18F1256B-44C3-4018-BD1E-29AC04E9E84A}"/>
            </a:ext>
          </a:extLst>
        </xdr:cNvPr>
        <xdr:cNvSpPr>
          <a:spLocks noChangeShapeType="1"/>
        </xdr:cNvSpPr>
      </xdr:nvSpPr>
      <xdr:spPr bwMode="auto">
        <a:xfrm>
          <a:off x="466725" y="51361975"/>
          <a:ext cx="12065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301</xdr:row>
      <xdr:rowOff>95250</xdr:rowOff>
    </xdr:from>
    <xdr:to>
      <xdr:col>3</xdr:col>
      <xdr:colOff>38100</xdr:colOff>
      <xdr:row>301</xdr:row>
      <xdr:rowOff>104775</xdr:rowOff>
    </xdr:to>
    <xdr:sp macro="" textlink="">
      <xdr:nvSpPr>
        <xdr:cNvPr id="222" name="Line 7">
          <a:extLst>
            <a:ext uri="{FF2B5EF4-FFF2-40B4-BE49-F238E27FC236}">
              <a16:creationId xmlns:a16="http://schemas.microsoft.com/office/drawing/2014/main" id="{3C400757-24B1-482E-839C-A8B09333008E}"/>
            </a:ext>
          </a:extLst>
        </xdr:cNvPr>
        <xdr:cNvSpPr>
          <a:spLocks noChangeShapeType="1"/>
        </xdr:cNvSpPr>
      </xdr:nvSpPr>
      <xdr:spPr bwMode="auto">
        <a:xfrm flipH="1" flipV="1">
          <a:off x="977900" y="49974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302</xdr:row>
      <xdr:rowOff>114300</xdr:rowOff>
    </xdr:from>
    <xdr:to>
      <xdr:col>2</xdr:col>
      <xdr:colOff>657225</xdr:colOff>
      <xdr:row>302</xdr:row>
      <xdr:rowOff>114300</xdr:rowOff>
    </xdr:to>
    <xdr:sp macro="" textlink="">
      <xdr:nvSpPr>
        <xdr:cNvPr id="223" name="Line 8">
          <a:extLst>
            <a:ext uri="{FF2B5EF4-FFF2-40B4-BE49-F238E27FC236}">
              <a16:creationId xmlns:a16="http://schemas.microsoft.com/office/drawing/2014/main" id="{31DC06D7-157D-44D9-87A3-F589A93B941C}"/>
            </a:ext>
          </a:extLst>
        </xdr:cNvPr>
        <xdr:cNvSpPr>
          <a:spLocks noChangeShapeType="1"/>
        </xdr:cNvSpPr>
      </xdr:nvSpPr>
      <xdr:spPr bwMode="auto">
        <a:xfrm flipH="1">
          <a:off x="977900" y="5015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419100</xdr:colOff>
      <xdr:row>71</xdr:row>
      <xdr:rowOff>91440</xdr:rowOff>
    </xdr:from>
    <xdr:to>
      <xdr:col>3</xdr:col>
      <xdr:colOff>38100</xdr:colOff>
      <xdr:row>71</xdr:row>
      <xdr:rowOff>99060</xdr:rowOff>
    </xdr:to>
    <xdr:sp macro="" textlink="">
      <xdr:nvSpPr>
        <xdr:cNvPr id="224" name="Line 7">
          <a:extLst>
            <a:ext uri="{FF2B5EF4-FFF2-40B4-BE49-F238E27FC236}">
              <a16:creationId xmlns:a16="http://schemas.microsoft.com/office/drawing/2014/main" id="{586A89E3-D73C-4252-81F2-81603A4740DA}"/>
            </a:ext>
          </a:extLst>
        </xdr:cNvPr>
        <xdr:cNvSpPr>
          <a:spLocks noChangeShapeType="1"/>
        </xdr:cNvSpPr>
      </xdr:nvSpPr>
      <xdr:spPr bwMode="auto">
        <a:xfrm flipH="1" flipV="1">
          <a:off x="977900" y="11813540"/>
          <a:ext cx="0" cy="76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487680</xdr:colOff>
      <xdr:row>72</xdr:row>
      <xdr:rowOff>114300</xdr:rowOff>
    </xdr:from>
    <xdr:to>
      <xdr:col>2</xdr:col>
      <xdr:colOff>609600</xdr:colOff>
      <xdr:row>72</xdr:row>
      <xdr:rowOff>114300</xdr:rowOff>
    </xdr:to>
    <xdr:sp macro="" textlink="">
      <xdr:nvSpPr>
        <xdr:cNvPr id="225" name="Line 8">
          <a:extLst>
            <a:ext uri="{FF2B5EF4-FFF2-40B4-BE49-F238E27FC236}">
              <a16:creationId xmlns:a16="http://schemas.microsoft.com/office/drawing/2014/main" id="{4214EF21-2CDD-44FA-A04E-259DDA74CE92}"/>
            </a:ext>
          </a:extLst>
        </xdr:cNvPr>
        <xdr:cNvSpPr>
          <a:spLocks noChangeShapeType="1"/>
        </xdr:cNvSpPr>
      </xdr:nvSpPr>
      <xdr:spPr bwMode="auto">
        <a:xfrm flipH="1">
          <a:off x="977900" y="12001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360</xdr:row>
      <xdr:rowOff>114300</xdr:rowOff>
    </xdr:from>
    <xdr:to>
      <xdr:col>2</xdr:col>
      <xdr:colOff>76200</xdr:colOff>
      <xdr:row>360</xdr:row>
      <xdr:rowOff>114300</xdr:rowOff>
    </xdr:to>
    <xdr:sp macro="" textlink="">
      <xdr:nvSpPr>
        <xdr:cNvPr id="226" name="Line 8">
          <a:extLst>
            <a:ext uri="{FF2B5EF4-FFF2-40B4-BE49-F238E27FC236}">
              <a16:creationId xmlns:a16="http://schemas.microsoft.com/office/drawing/2014/main" id="{D062F61B-E0A9-405E-A484-0325B7B10590}"/>
            </a:ext>
          </a:extLst>
        </xdr:cNvPr>
        <xdr:cNvSpPr>
          <a:spLocks noChangeShapeType="1"/>
        </xdr:cNvSpPr>
      </xdr:nvSpPr>
      <xdr:spPr bwMode="auto">
        <a:xfrm flipH="1">
          <a:off x="977900" y="60813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364</xdr:row>
      <xdr:rowOff>114300</xdr:rowOff>
    </xdr:from>
    <xdr:to>
      <xdr:col>2</xdr:col>
      <xdr:colOff>85725</xdr:colOff>
      <xdr:row>364</xdr:row>
      <xdr:rowOff>114300</xdr:rowOff>
    </xdr:to>
    <xdr:sp macro="" textlink="">
      <xdr:nvSpPr>
        <xdr:cNvPr id="227" name="Line 8">
          <a:extLst>
            <a:ext uri="{FF2B5EF4-FFF2-40B4-BE49-F238E27FC236}">
              <a16:creationId xmlns:a16="http://schemas.microsoft.com/office/drawing/2014/main" id="{8D978A23-3B31-4169-A361-CD208C7D8D8C}"/>
            </a:ext>
          </a:extLst>
        </xdr:cNvPr>
        <xdr:cNvSpPr>
          <a:spLocks noChangeShapeType="1"/>
        </xdr:cNvSpPr>
      </xdr:nvSpPr>
      <xdr:spPr bwMode="auto">
        <a:xfrm flipH="1">
          <a:off x="977900" y="6147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339</xdr:row>
      <xdr:rowOff>114300</xdr:rowOff>
    </xdr:from>
    <xdr:to>
      <xdr:col>2</xdr:col>
      <xdr:colOff>76200</xdr:colOff>
      <xdr:row>339</xdr:row>
      <xdr:rowOff>114300</xdr:rowOff>
    </xdr:to>
    <xdr:sp macro="" textlink="">
      <xdr:nvSpPr>
        <xdr:cNvPr id="228" name="Line 8">
          <a:extLst>
            <a:ext uri="{FF2B5EF4-FFF2-40B4-BE49-F238E27FC236}">
              <a16:creationId xmlns:a16="http://schemas.microsoft.com/office/drawing/2014/main" id="{9FE4A7CA-CCF6-4A46-8687-E4565319A399}"/>
            </a:ext>
          </a:extLst>
        </xdr:cNvPr>
        <xdr:cNvSpPr>
          <a:spLocks noChangeShapeType="1"/>
        </xdr:cNvSpPr>
      </xdr:nvSpPr>
      <xdr:spPr bwMode="auto">
        <a:xfrm flipH="1">
          <a:off x="977900" y="5715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339</xdr:row>
      <xdr:rowOff>114300</xdr:rowOff>
    </xdr:from>
    <xdr:to>
      <xdr:col>2</xdr:col>
      <xdr:colOff>76200</xdr:colOff>
      <xdr:row>339</xdr:row>
      <xdr:rowOff>114300</xdr:rowOff>
    </xdr:to>
    <xdr:sp macro="" textlink="">
      <xdr:nvSpPr>
        <xdr:cNvPr id="229" name="Line 8">
          <a:extLst>
            <a:ext uri="{FF2B5EF4-FFF2-40B4-BE49-F238E27FC236}">
              <a16:creationId xmlns:a16="http://schemas.microsoft.com/office/drawing/2014/main" id="{BC642C21-E550-4976-BC58-121EC006D885}"/>
            </a:ext>
          </a:extLst>
        </xdr:cNvPr>
        <xdr:cNvSpPr>
          <a:spLocks noChangeShapeType="1"/>
        </xdr:cNvSpPr>
      </xdr:nvSpPr>
      <xdr:spPr bwMode="auto">
        <a:xfrm flipH="1">
          <a:off x="977900" y="5715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332</xdr:row>
      <xdr:rowOff>114300</xdr:rowOff>
    </xdr:from>
    <xdr:to>
      <xdr:col>2</xdr:col>
      <xdr:colOff>76200</xdr:colOff>
      <xdr:row>332</xdr:row>
      <xdr:rowOff>114300</xdr:rowOff>
    </xdr:to>
    <xdr:sp macro="" textlink="">
      <xdr:nvSpPr>
        <xdr:cNvPr id="230" name="Line 8">
          <a:extLst>
            <a:ext uri="{FF2B5EF4-FFF2-40B4-BE49-F238E27FC236}">
              <a16:creationId xmlns:a16="http://schemas.microsoft.com/office/drawing/2014/main" id="{1DD79B82-4A10-4DA9-A36D-7A4624A981EA}"/>
            </a:ext>
          </a:extLst>
        </xdr:cNvPr>
        <xdr:cNvSpPr>
          <a:spLocks noChangeShapeType="1"/>
        </xdr:cNvSpPr>
      </xdr:nvSpPr>
      <xdr:spPr bwMode="auto">
        <a:xfrm flipH="1">
          <a:off x="977900" y="5561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356</xdr:row>
      <xdr:rowOff>114300</xdr:rowOff>
    </xdr:from>
    <xdr:to>
      <xdr:col>2</xdr:col>
      <xdr:colOff>0</xdr:colOff>
      <xdr:row>356</xdr:row>
      <xdr:rowOff>114300</xdr:rowOff>
    </xdr:to>
    <xdr:sp macro="" textlink="">
      <xdr:nvSpPr>
        <xdr:cNvPr id="231" name="Line 8">
          <a:extLst>
            <a:ext uri="{FF2B5EF4-FFF2-40B4-BE49-F238E27FC236}">
              <a16:creationId xmlns:a16="http://schemas.microsoft.com/office/drawing/2014/main" id="{58E0BFE8-2285-4F78-94B2-56880BD041FC}"/>
            </a:ext>
          </a:extLst>
        </xdr:cNvPr>
        <xdr:cNvSpPr>
          <a:spLocks noChangeShapeType="1"/>
        </xdr:cNvSpPr>
      </xdr:nvSpPr>
      <xdr:spPr bwMode="auto">
        <a:xfrm flipH="1">
          <a:off x="977900" y="60153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364</xdr:row>
      <xdr:rowOff>114300</xdr:rowOff>
    </xdr:from>
    <xdr:to>
      <xdr:col>2</xdr:col>
      <xdr:colOff>85725</xdr:colOff>
      <xdr:row>364</xdr:row>
      <xdr:rowOff>114300</xdr:rowOff>
    </xdr:to>
    <xdr:sp macro="" textlink="">
      <xdr:nvSpPr>
        <xdr:cNvPr id="232" name="Line 8">
          <a:extLst>
            <a:ext uri="{FF2B5EF4-FFF2-40B4-BE49-F238E27FC236}">
              <a16:creationId xmlns:a16="http://schemas.microsoft.com/office/drawing/2014/main" id="{7CF60504-CEED-493A-B893-6E075DCA3769}"/>
            </a:ext>
          </a:extLst>
        </xdr:cNvPr>
        <xdr:cNvSpPr>
          <a:spLocks noChangeShapeType="1"/>
        </xdr:cNvSpPr>
      </xdr:nvSpPr>
      <xdr:spPr bwMode="auto">
        <a:xfrm flipH="1">
          <a:off x="977900" y="6147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3" name="Line 8">
          <a:extLst>
            <a:ext uri="{FF2B5EF4-FFF2-40B4-BE49-F238E27FC236}">
              <a16:creationId xmlns:a16="http://schemas.microsoft.com/office/drawing/2014/main" id="{6DEA58B4-56C9-4965-82E6-8AFA6B53E03F}"/>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4" name="Line 8">
          <a:extLst>
            <a:ext uri="{FF2B5EF4-FFF2-40B4-BE49-F238E27FC236}">
              <a16:creationId xmlns:a16="http://schemas.microsoft.com/office/drawing/2014/main" id="{7AAF236A-C634-477B-8341-AFFAE7CA30C4}"/>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5" name="Line 8">
          <a:extLst>
            <a:ext uri="{FF2B5EF4-FFF2-40B4-BE49-F238E27FC236}">
              <a16:creationId xmlns:a16="http://schemas.microsoft.com/office/drawing/2014/main" id="{3B9B8052-0990-4734-AC9E-009BB93FA3C0}"/>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6" name="Line 8">
          <a:extLst>
            <a:ext uri="{FF2B5EF4-FFF2-40B4-BE49-F238E27FC236}">
              <a16:creationId xmlns:a16="http://schemas.microsoft.com/office/drawing/2014/main" id="{20313D0D-F58C-48F7-A487-F02D27D03CAE}"/>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7" name="Line 8">
          <a:extLst>
            <a:ext uri="{FF2B5EF4-FFF2-40B4-BE49-F238E27FC236}">
              <a16:creationId xmlns:a16="http://schemas.microsoft.com/office/drawing/2014/main" id="{1F8F0B21-AE9B-4358-B9FB-10CC0060D4A6}"/>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8" name="Line 8">
          <a:extLst>
            <a:ext uri="{FF2B5EF4-FFF2-40B4-BE49-F238E27FC236}">
              <a16:creationId xmlns:a16="http://schemas.microsoft.com/office/drawing/2014/main" id="{402BF5FD-3B77-49A1-9C95-6DB7C95505DE}"/>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47625</xdr:colOff>
      <xdr:row>325</xdr:row>
      <xdr:rowOff>114300</xdr:rowOff>
    </xdr:to>
    <xdr:sp macro="" textlink="">
      <xdr:nvSpPr>
        <xdr:cNvPr id="239" name="Line 8">
          <a:extLst>
            <a:ext uri="{FF2B5EF4-FFF2-40B4-BE49-F238E27FC236}">
              <a16:creationId xmlns:a16="http://schemas.microsoft.com/office/drawing/2014/main" id="{65333467-7A80-4E1F-9EF9-AE01ECC4650F}"/>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47625</xdr:colOff>
      <xdr:row>325</xdr:row>
      <xdr:rowOff>114300</xdr:rowOff>
    </xdr:to>
    <xdr:sp macro="" textlink="">
      <xdr:nvSpPr>
        <xdr:cNvPr id="240" name="Line 8">
          <a:extLst>
            <a:ext uri="{FF2B5EF4-FFF2-40B4-BE49-F238E27FC236}">
              <a16:creationId xmlns:a16="http://schemas.microsoft.com/office/drawing/2014/main" id="{F3F9E0C0-CC93-498A-AAFE-9B8ABC43B7BD}"/>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41" name="Line 8">
          <a:extLst>
            <a:ext uri="{FF2B5EF4-FFF2-40B4-BE49-F238E27FC236}">
              <a16:creationId xmlns:a16="http://schemas.microsoft.com/office/drawing/2014/main" id="{8808C122-C77A-4CA5-8284-B15B5AE8AB2C}"/>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42" name="Line 8">
          <a:extLst>
            <a:ext uri="{FF2B5EF4-FFF2-40B4-BE49-F238E27FC236}">
              <a16:creationId xmlns:a16="http://schemas.microsoft.com/office/drawing/2014/main" id="{3E0A2967-78AE-4A50-9670-BF12F07AD280}"/>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365</xdr:row>
      <xdr:rowOff>114300</xdr:rowOff>
    </xdr:from>
    <xdr:to>
      <xdr:col>2</xdr:col>
      <xdr:colOff>85725</xdr:colOff>
      <xdr:row>365</xdr:row>
      <xdr:rowOff>114300</xdr:rowOff>
    </xdr:to>
    <xdr:sp macro="" textlink="">
      <xdr:nvSpPr>
        <xdr:cNvPr id="243" name="Line 8">
          <a:extLst>
            <a:ext uri="{FF2B5EF4-FFF2-40B4-BE49-F238E27FC236}">
              <a16:creationId xmlns:a16="http://schemas.microsoft.com/office/drawing/2014/main" id="{A058337D-34C8-4508-A2E8-6559E6608730}"/>
            </a:ext>
          </a:extLst>
        </xdr:cNvPr>
        <xdr:cNvSpPr>
          <a:spLocks noChangeShapeType="1"/>
        </xdr:cNvSpPr>
      </xdr:nvSpPr>
      <xdr:spPr bwMode="auto">
        <a:xfrm flipH="1">
          <a:off x="977900" y="6163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365</xdr:row>
      <xdr:rowOff>114300</xdr:rowOff>
    </xdr:from>
    <xdr:to>
      <xdr:col>2</xdr:col>
      <xdr:colOff>85725</xdr:colOff>
      <xdr:row>365</xdr:row>
      <xdr:rowOff>114300</xdr:rowOff>
    </xdr:to>
    <xdr:sp macro="" textlink="">
      <xdr:nvSpPr>
        <xdr:cNvPr id="244" name="Line 8">
          <a:extLst>
            <a:ext uri="{FF2B5EF4-FFF2-40B4-BE49-F238E27FC236}">
              <a16:creationId xmlns:a16="http://schemas.microsoft.com/office/drawing/2014/main" id="{BA4E64F7-460D-41E5-A0D4-7C924456F01D}"/>
            </a:ext>
          </a:extLst>
        </xdr:cNvPr>
        <xdr:cNvSpPr>
          <a:spLocks noChangeShapeType="1"/>
        </xdr:cNvSpPr>
      </xdr:nvSpPr>
      <xdr:spPr bwMode="auto">
        <a:xfrm flipH="1">
          <a:off x="977900" y="6163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540</xdr:row>
      <xdr:rowOff>114300</xdr:rowOff>
    </xdr:from>
    <xdr:to>
      <xdr:col>2</xdr:col>
      <xdr:colOff>66675</xdr:colOff>
      <xdr:row>540</xdr:row>
      <xdr:rowOff>114300</xdr:rowOff>
    </xdr:to>
    <xdr:sp macro="" textlink="">
      <xdr:nvSpPr>
        <xdr:cNvPr id="245" name="Line 8">
          <a:extLst>
            <a:ext uri="{FF2B5EF4-FFF2-40B4-BE49-F238E27FC236}">
              <a16:creationId xmlns:a16="http://schemas.microsoft.com/office/drawing/2014/main" id="{6F908017-0FF0-42B0-9DA7-7B1E15FA138E}"/>
            </a:ext>
          </a:extLst>
        </xdr:cNvPr>
        <xdr:cNvSpPr>
          <a:spLocks noChangeShapeType="1"/>
        </xdr:cNvSpPr>
      </xdr:nvSpPr>
      <xdr:spPr>
        <a:xfrm flipH="1">
          <a:off x="977900" y="918337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427</xdr:row>
      <xdr:rowOff>114300</xdr:rowOff>
    </xdr:from>
    <xdr:to>
      <xdr:col>2</xdr:col>
      <xdr:colOff>66675</xdr:colOff>
      <xdr:row>427</xdr:row>
      <xdr:rowOff>114300</xdr:rowOff>
    </xdr:to>
    <xdr:sp macro="" textlink="">
      <xdr:nvSpPr>
        <xdr:cNvPr id="246" name="Line 8">
          <a:extLst>
            <a:ext uri="{FF2B5EF4-FFF2-40B4-BE49-F238E27FC236}">
              <a16:creationId xmlns:a16="http://schemas.microsoft.com/office/drawing/2014/main" id="{F5E6D233-5BEA-4DBC-B65E-2A0643CBB35B}"/>
            </a:ext>
          </a:extLst>
        </xdr:cNvPr>
        <xdr:cNvSpPr>
          <a:spLocks noChangeShapeType="1"/>
        </xdr:cNvSpPr>
      </xdr:nvSpPr>
      <xdr:spPr>
        <a:xfrm flipH="1">
          <a:off x="977900" y="724598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559</xdr:row>
      <xdr:rowOff>114300</xdr:rowOff>
    </xdr:from>
    <xdr:to>
      <xdr:col>2</xdr:col>
      <xdr:colOff>66675</xdr:colOff>
      <xdr:row>559</xdr:row>
      <xdr:rowOff>114300</xdr:rowOff>
    </xdr:to>
    <xdr:sp macro="" textlink="">
      <xdr:nvSpPr>
        <xdr:cNvPr id="247" name="Line 8">
          <a:extLst>
            <a:ext uri="{FF2B5EF4-FFF2-40B4-BE49-F238E27FC236}">
              <a16:creationId xmlns:a16="http://schemas.microsoft.com/office/drawing/2014/main" id="{8C5E412C-5DF0-4C97-A5A1-4D9209BD8E11}"/>
            </a:ext>
          </a:extLst>
        </xdr:cNvPr>
        <xdr:cNvSpPr>
          <a:spLocks noChangeShapeType="1"/>
        </xdr:cNvSpPr>
      </xdr:nvSpPr>
      <xdr:spPr>
        <a:xfrm flipH="1">
          <a:off x="977900" y="950912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446</xdr:row>
      <xdr:rowOff>114300</xdr:rowOff>
    </xdr:from>
    <xdr:to>
      <xdr:col>2</xdr:col>
      <xdr:colOff>66675</xdr:colOff>
      <xdr:row>446</xdr:row>
      <xdr:rowOff>114300</xdr:rowOff>
    </xdr:to>
    <xdr:sp macro="" textlink="">
      <xdr:nvSpPr>
        <xdr:cNvPr id="248" name="Line 8">
          <a:extLst>
            <a:ext uri="{FF2B5EF4-FFF2-40B4-BE49-F238E27FC236}">
              <a16:creationId xmlns:a16="http://schemas.microsoft.com/office/drawing/2014/main" id="{505BAF73-4FB7-47BB-AB99-41650B55C11D}"/>
            </a:ext>
          </a:extLst>
        </xdr:cNvPr>
        <xdr:cNvSpPr>
          <a:spLocks noChangeShapeType="1"/>
        </xdr:cNvSpPr>
      </xdr:nvSpPr>
      <xdr:spPr>
        <a:xfrm flipH="1">
          <a:off x="977900" y="757174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453</xdr:row>
      <xdr:rowOff>114300</xdr:rowOff>
    </xdr:from>
    <xdr:to>
      <xdr:col>2</xdr:col>
      <xdr:colOff>66675</xdr:colOff>
      <xdr:row>453</xdr:row>
      <xdr:rowOff>114300</xdr:rowOff>
    </xdr:to>
    <xdr:sp macro="" textlink="">
      <xdr:nvSpPr>
        <xdr:cNvPr id="249" name="Line 8">
          <a:extLst>
            <a:ext uri="{FF2B5EF4-FFF2-40B4-BE49-F238E27FC236}">
              <a16:creationId xmlns:a16="http://schemas.microsoft.com/office/drawing/2014/main" id="{8E777023-B2AC-4868-AC41-F26A23A5EC5E}"/>
            </a:ext>
          </a:extLst>
        </xdr:cNvPr>
        <xdr:cNvSpPr>
          <a:spLocks noChangeShapeType="1"/>
        </xdr:cNvSpPr>
      </xdr:nvSpPr>
      <xdr:spPr>
        <a:xfrm flipH="1">
          <a:off x="977900" y="76917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95250</xdr:rowOff>
    </xdr:from>
    <xdr:to>
      <xdr:col>2</xdr:col>
      <xdr:colOff>38100</xdr:colOff>
      <xdr:row>481</xdr:row>
      <xdr:rowOff>104775</xdr:rowOff>
    </xdr:to>
    <xdr:sp macro="" textlink="">
      <xdr:nvSpPr>
        <xdr:cNvPr id="250" name="Line 7">
          <a:extLst>
            <a:ext uri="{FF2B5EF4-FFF2-40B4-BE49-F238E27FC236}">
              <a16:creationId xmlns:a16="http://schemas.microsoft.com/office/drawing/2014/main" id="{435FB792-47A3-4C4D-9F6F-35081020CDA9}"/>
            </a:ext>
          </a:extLst>
        </xdr:cNvPr>
        <xdr:cNvSpPr>
          <a:spLocks noChangeShapeType="1"/>
        </xdr:cNvSpPr>
      </xdr:nvSpPr>
      <xdr:spPr>
        <a:xfrm flipH="1" flipV="1">
          <a:off x="977900" y="816991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482</xdr:row>
      <xdr:rowOff>114300</xdr:rowOff>
    </xdr:from>
    <xdr:to>
      <xdr:col>2</xdr:col>
      <xdr:colOff>0</xdr:colOff>
      <xdr:row>482</xdr:row>
      <xdr:rowOff>114300</xdr:rowOff>
    </xdr:to>
    <xdr:sp macro="" textlink="">
      <xdr:nvSpPr>
        <xdr:cNvPr id="251" name="Line 8">
          <a:extLst>
            <a:ext uri="{FF2B5EF4-FFF2-40B4-BE49-F238E27FC236}">
              <a16:creationId xmlns:a16="http://schemas.microsoft.com/office/drawing/2014/main" id="{F3B7C943-876F-4FB3-B900-E57D4F2E4EB4}"/>
            </a:ext>
          </a:extLst>
        </xdr:cNvPr>
        <xdr:cNvSpPr>
          <a:spLocks noChangeShapeType="1"/>
        </xdr:cNvSpPr>
      </xdr:nvSpPr>
      <xdr:spPr>
        <a:xfrm flipH="1">
          <a:off x="977900" y="818896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215</xdr:row>
      <xdr:rowOff>95250</xdr:rowOff>
    </xdr:from>
    <xdr:to>
      <xdr:col>3</xdr:col>
      <xdr:colOff>38100</xdr:colOff>
      <xdr:row>215</xdr:row>
      <xdr:rowOff>104775</xdr:rowOff>
    </xdr:to>
    <xdr:sp macro="" textlink="">
      <xdr:nvSpPr>
        <xdr:cNvPr id="252" name="Line 7">
          <a:extLst>
            <a:ext uri="{FF2B5EF4-FFF2-40B4-BE49-F238E27FC236}">
              <a16:creationId xmlns:a16="http://schemas.microsoft.com/office/drawing/2014/main" id="{7E08B195-A376-4148-B4A1-82EDCF62F8E7}"/>
            </a:ext>
          </a:extLst>
        </xdr:cNvPr>
        <xdr:cNvSpPr>
          <a:spLocks noChangeShapeType="1"/>
        </xdr:cNvSpPr>
      </xdr:nvSpPr>
      <xdr:spPr>
        <a:xfrm flipH="1" flipV="1">
          <a:off x="977900" y="356362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216</xdr:row>
      <xdr:rowOff>114300</xdr:rowOff>
    </xdr:from>
    <xdr:to>
      <xdr:col>3</xdr:col>
      <xdr:colOff>0</xdr:colOff>
      <xdr:row>216</xdr:row>
      <xdr:rowOff>114300</xdr:rowOff>
    </xdr:to>
    <xdr:sp macro="" textlink="">
      <xdr:nvSpPr>
        <xdr:cNvPr id="253" name="Line 8">
          <a:extLst>
            <a:ext uri="{FF2B5EF4-FFF2-40B4-BE49-F238E27FC236}">
              <a16:creationId xmlns:a16="http://schemas.microsoft.com/office/drawing/2014/main" id="{17F78F1F-38BB-4457-AD40-FD04A5D40197}"/>
            </a:ext>
          </a:extLst>
        </xdr:cNvPr>
        <xdr:cNvSpPr>
          <a:spLocks noChangeShapeType="1"/>
        </xdr:cNvSpPr>
      </xdr:nvSpPr>
      <xdr:spPr>
        <a:xfrm flipH="1">
          <a:off x="977900" y="358203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444</xdr:row>
      <xdr:rowOff>114300</xdr:rowOff>
    </xdr:from>
    <xdr:to>
      <xdr:col>2</xdr:col>
      <xdr:colOff>66675</xdr:colOff>
      <xdr:row>444</xdr:row>
      <xdr:rowOff>114300</xdr:rowOff>
    </xdr:to>
    <xdr:sp macro="" textlink="">
      <xdr:nvSpPr>
        <xdr:cNvPr id="254" name="Line 8">
          <a:extLst>
            <a:ext uri="{FF2B5EF4-FFF2-40B4-BE49-F238E27FC236}">
              <a16:creationId xmlns:a16="http://schemas.microsoft.com/office/drawing/2014/main" id="{B867563F-0B0D-4D27-92C8-A6B99B472553}"/>
            </a:ext>
          </a:extLst>
        </xdr:cNvPr>
        <xdr:cNvSpPr>
          <a:spLocks noChangeShapeType="1"/>
        </xdr:cNvSpPr>
      </xdr:nvSpPr>
      <xdr:spPr>
        <a:xfrm flipH="1">
          <a:off x="977900" y="753745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471</xdr:row>
      <xdr:rowOff>95250</xdr:rowOff>
    </xdr:from>
    <xdr:to>
      <xdr:col>2</xdr:col>
      <xdr:colOff>38100</xdr:colOff>
      <xdr:row>471</xdr:row>
      <xdr:rowOff>104775</xdr:rowOff>
    </xdr:to>
    <xdr:sp macro="" textlink="">
      <xdr:nvSpPr>
        <xdr:cNvPr id="255" name="Line 7">
          <a:extLst>
            <a:ext uri="{FF2B5EF4-FFF2-40B4-BE49-F238E27FC236}">
              <a16:creationId xmlns:a16="http://schemas.microsoft.com/office/drawing/2014/main" id="{89612050-574A-40E3-9E8F-F9E1BAEB3F72}"/>
            </a:ext>
          </a:extLst>
        </xdr:cNvPr>
        <xdr:cNvSpPr>
          <a:spLocks noChangeShapeType="1"/>
        </xdr:cNvSpPr>
      </xdr:nvSpPr>
      <xdr:spPr>
        <a:xfrm flipH="1" flipV="1">
          <a:off x="977900" y="799846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472</xdr:row>
      <xdr:rowOff>114300</xdr:rowOff>
    </xdr:from>
    <xdr:to>
      <xdr:col>2</xdr:col>
      <xdr:colOff>0</xdr:colOff>
      <xdr:row>472</xdr:row>
      <xdr:rowOff>114300</xdr:rowOff>
    </xdr:to>
    <xdr:sp macro="" textlink="">
      <xdr:nvSpPr>
        <xdr:cNvPr id="256" name="Line 8">
          <a:extLst>
            <a:ext uri="{FF2B5EF4-FFF2-40B4-BE49-F238E27FC236}">
              <a16:creationId xmlns:a16="http://schemas.microsoft.com/office/drawing/2014/main" id="{27C6FED1-79CD-476E-AAAC-7083C982CAE5}"/>
            </a:ext>
          </a:extLst>
        </xdr:cNvPr>
        <xdr:cNvSpPr>
          <a:spLocks noChangeShapeType="1"/>
        </xdr:cNvSpPr>
      </xdr:nvSpPr>
      <xdr:spPr>
        <a:xfrm flipH="1">
          <a:off x="977900" y="801751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204</xdr:row>
      <xdr:rowOff>95250</xdr:rowOff>
    </xdr:from>
    <xdr:to>
      <xdr:col>3</xdr:col>
      <xdr:colOff>38100</xdr:colOff>
      <xdr:row>204</xdr:row>
      <xdr:rowOff>104775</xdr:rowOff>
    </xdr:to>
    <xdr:sp macro="" textlink="">
      <xdr:nvSpPr>
        <xdr:cNvPr id="257" name="Line 7">
          <a:extLst>
            <a:ext uri="{FF2B5EF4-FFF2-40B4-BE49-F238E27FC236}">
              <a16:creationId xmlns:a16="http://schemas.microsoft.com/office/drawing/2014/main" id="{ECDC4F3A-8805-4AFD-9B04-9053F378E77A}"/>
            </a:ext>
          </a:extLst>
        </xdr:cNvPr>
        <xdr:cNvSpPr>
          <a:spLocks noChangeShapeType="1"/>
        </xdr:cNvSpPr>
      </xdr:nvSpPr>
      <xdr:spPr>
        <a:xfrm flipH="1" flipV="1">
          <a:off x="977900" y="338074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205</xdr:row>
      <xdr:rowOff>114300</xdr:rowOff>
    </xdr:from>
    <xdr:to>
      <xdr:col>3</xdr:col>
      <xdr:colOff>0</xdr:colOff>
      <xdr:row>205</xdr:row>
      <xdr:rowOff>114300</xdr:rowOff>
    </xdr:to>
    <xdr:sp macro="" textlink="">
      <xdr:nvSpPr>
        <xdr:cNvPr id="258" name="Line 8">
          <a:extLst>
            <a:ext uri="{FF2B5EF4-FFF2-40B4-BE49-F238E27FC236}">
              <a16:creationId xmlns:a16="http://schemas.microsoft.com/office/drawing/2014/main" id="{0C2E6113-6438-4B7D-883C-BFF441841C95}"/>
            </a:ext>
          </a:extLst>
        </xdr:cNvPr>
        <xdr:cNvSpPr>
          <a:spLocks noChangeShapeType="1"/>
        </xdr:cNvSpPr>
      </xdr:nvSpPr>
      <xdr:spPr>
        <a:xfrm flipH="1">
          <a:off x="977900" y="33991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530</xdr:row>
      <xdr:rowOff>114300</xdr:rowOff>
    </xdr:from>
    <xdr:to>
      <xdr:col>2</xdr:col>
      <xdr:colOff>66675</xdr:colOff>
      <xdr:row>530</xdr:row>
      <xdr:rowOff>114300</xdr:rowOff>
    </xdr:to>
    <xdr:sp macro="" textlink="">
      <xdr:nvSpPr>
        <xdr:cNvPr id="259" name="Line 8">
          <a:extLst>
            <a:ext uri="{FF2B5EF4-FFF2-40B4-BE49-F238E27FC236}">
              <a16:creationId xmlns:a16="http://schemas.microsoft.com/office/drawing/2014/main" id="{6564B14C-2884-4DA2-BA67-533AEF73FC6B}"/>
            </a:ext>
          </a:extLst>
        </xdr:cNvPr>
        <xdr:cNvSpPr>
          <a:spLocks noChangeShapeType="1"/>
        </xdr:cNvSpPr>
      </xdr:nvSpPr>
      <xdr:spPr>
        <a:xfrm flipH="1">
          <a:off x="977900" y="901192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425</xdr:row>
      <xdr:rowOff>114300</xdr:rowOff>
    </xdr:from>
    <xdr:to>
      <xdr:col>2</xdr:col>
      <xdr:colOff>66675</xdr:colOff>
      <xdr:row>425</xdr:row>
      <xdr:rowOff>114300</xdr:rowOff>
    </xdr:to>
    <xdr:sp macro="" textlink="">
      <xdr:nvSpPr>
        <xdr:cNvPr id="260" name="Line 8">
          <a:extLst>
            <a:ext uri="{FF2B5EF4-FFF2-40B4-BE49-F238E27FC236}">
              <a16:creationId xmlns:a16="http://schemas.microsoft.com/office/drawing/2014/main" id="{1F5DDD71-DB34-4C5A-9854-12F3A6B6BC78}"/>
            </a:ext>
          </a:extLst>
        </xdr:cNvPr>
        <xdr:cNvSpPr>
          <a:spLocks noChangeShapeType="1"/>
        </xdr:cNvSpPr>
      </xdr:nvSpPr>
      <xdr:spPr>
        <a:xfrm flipH="1">
          <a:off x="977900" y="72116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530</xdr:row>
      <xdr:rowOff>114300</xdr:rowOff>
    </xdr:from>
    <xdr:to>
      <xdr:col>2</xdr:col>
      <xdr:colOff>66675</xdr:colOff>
      <xdr:row>530</xdr:row>
      <xdr:rowOff>114300</xdr:rowOff>
    </xdr:to>
    <xdr:sp macro="" textlink="">
      <xdr:nvSpPr>
        <xdr:cNvPr id="261" name="Line 8">
          <a:extLst>
            <a:ext uri="{FF2B5EF4-FFF2-40B4-BE49-F238E27FC236}">
              <a16:creationId xmlns:a16="http://schemas.microsoft.com/office/drawing/2014/main" id="{0FE8CBA2-02AA-4164-BF43-241905D38F7E}"/>
            </a:ext>
          </a:extLst>
        </xdr:cNvPr>
        <xdr:cNvSpPr>
          <a:spLocks noChangeShapeType="1"/>
        </xdr:cNvSpPr>
      </xdr:nvSpPr>
      <xdr:spPr>
        <a:xfrm flipH="1">
          <a:off x="977900" y="901192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425</xdr:row>
      <xdr:rowOff>114300</xdr:rowOff>
    </xdr:from>
    <xdr:to>
      <xdr:col>2</xdr:col>
      <xdr:colOff>66675</xdr:colOff>
      <xdr:row>425</xdr:row>
      <xdr:rowOff>114300</xdr:rowOff>
    </xdr:to>
    <xdr:sp macro="" textlink="">
      <xdr:nvSpPr>
        <xdr:cNvPr id="262" name="Line 8">
          <a:extLst>
            <a:ext uri="{FF2B5EF4-FFF2-40B4-BE49-F238E27FC236}">
              <a16:creationId xmlns:a16="http://schemas.microsoft.com/office/drawing/2014/main" id="{2152B650-7669-4015-A7B9-0F4D5E8DA6C8}"/>
            </a:ext>
          </a:extLst>
        </xdr:cNvPr>
        <xdr:cNvSpPr>
          <a:spLocks noChangeShapeType="1"/>
        </xdr:cNvSpPr>
      </xdr:nvSpPr>
      <xdr:spPr>
        <a:xfrm flipH="1">
          <a:off x="977900" y="72116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417</xdr:row>
      <xdr:rowOff>114300</xdr:rowOff>
    </xdr:from>
    <xdr:to>
      <xdr:col>2</xdr:col>
      <xdr:colOff>66675</xdr:colOff>
      <xdr:row>417</xdr:row>
      <xdr:rowOff>114300</xdr:rowOff>
    </xdr:to>
    <xdr:sp macro="" textlink="">
      <xdr:nvSpPr>
        <xdr:cNvPr id="263" name="Line 8">
          <a:extLst>
            <a:ext uri="{FF2B5EF4-FFF2-40B4-BE49-F238E27FC236}">
              <a16:creationId xmlns:a16="http://schemas.microsoft.com/office/drawing/2014/main" id="{D1F07C37-CEFB-4AE5-AC69-4CB7D9B4C1D2}"/>
            </a:ext>
          </a:extLst>
        </xdr:cNvPr>
        <xdr:cNvSpPr>
          <a:spLocks noChangeShapeType="1"/>
        </xdr:cNvSpPr>
      </xdr:nvSpPr>
      <xdr:spPr>
        <a:xfrm flipH="1">
          <a:off x="977900" y="707453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445</xdr:row>
      <xdr:rowOff>95250</xdr:rowOff>
    </xdr:from>
    <xdr:to>
      <xdr:col>2</xdr:col>
      <xdr:colOff>38100</xdr:colOff>
      <xdr:row>445</xdr:row>
      <xdr:rowOff>104775</xdr:rowOff>
    </xdr:to>
    <xdr:sp macro="" textlink="">
      <xdr:nvSpPr>
        <xdr:cNvPr id="264" name="Line 7">
          <a:extLst>
            <a:ext uri="{FF2B5EF4-FFF2-40B4-BE49-F238E27FC236}">
              <a16:creationId xmlns:a16="http://schemas.microsoft.com/office/drawing/2014/main" id="{7864B69A-CC03-477A-9AFE-ACD5C2C98BE1}"/>
            </a:ext>
          </a:extLst>
        </xdr:cNvPr>
        <xdr:cNvSpPr>
          <a:spLocks noChangeShapeType="1"/>
        </xdr:cNvSpPr>
      </xdr:nvSpPr>
      <xdr:spPr>
        <a:xfrm flipH="1" flipV="1">
          <a:off x="977900" y="755269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446</xdr:row>
      <xdr:rowOff>114300</xdr:rowOff>
    </xdr:from>
    <xdr:to>
      <xdr:col>2</xdr:col>
      <xdr:colOff>0</xdr:colOff>
      <xdr:row>446</xdr:row>
      <xdr:rowOff>114300</xdr:rowOff>
    </xdr:to>
    <xdr:sp macro="" textlink="">
      <xdr:nvSpPr>
        <xdr:cNvPr id="265" name="Line 8">
          <a:extLst>
            <a:ext uri="{FF2B5EF4-FFF2-40B4-BE49-F238E27FC236}">
              <a16:creationId xmlns:a16="http://schemas.microsoft.com/office/drawing/2014/main" id="{0F5CA44C-A1F1-4C6F-8545-32058F55B002}"/>
            </a:ext>
          </a:extLst>
        </xdr:cNvPr>
        <xdr:cNvSpPr>
          <a:spLocks noChangeShapeType="1"/>
        </xdr:cNvSpPr>
      </xdr:nvSpPr>
      <xdr:spPr>
        <a:xfrm flipH="1">
          <a:off x="977900" y="757174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444</xdr:row>
      <xdr:rowOff>114300</xdr:rowOff>
    </xdr:from>
    <xdr:to>
      <xdr:col>2</xdr:col>
      <xdr:colOff>66675</xdr:colOff>
      <xdr:row>444</xdr:row>
      <xdr:rowOff>114300</xdr:rowOff>
    </xdr:to>
    <xdr:sp macro="" textlink="">
      <xdr:nvSpPr>
        <xdr:cNvPr id="266" name="Line 8">
          <a:extLst>
            <a:ext uri="{FF2B5EF4-FFF2-40B4-BE49-F238E27FC236}">
              <a16:creationId xmlns:a16="http://schemas.microsoft.com/office/drawing/2014/main" id="{33B4CB9F-E1CF-4997-9D58-0DE2BFA39A80}"/>
            </a:ext>
          </a:extLst>
        </xdr:cNvPr>
        <xdr:cNvSpPr>
          <a:spLocks noChangeShapeType="1"/>
        </xdr:cNvSpPr>
      </xdr:nvSpPr>
      <xdr:spPr>
        <a:xfrm flipH="1">
          <a:off x="977900" y="753745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471</xdr:row>
      <xdr:rowOff>95250</xdr:rowOff>
    </xdr:from>
    <xdr:to>
      <xdr:col>2</xdr:col>
      <xdr:colOff>38100</xdr:colOff>
      <xdr:row>471</xdr:row>
      <xdr:rowOff>104775</xdr:rowOff>
    </xdr:to>
    <xdr:sp macro="" textlink="">
      <xdr:nvSpPr>
        <xdr:cNvPr id="267" name="Line 7">
          <a:extLst>
            <a:ext uri="{FF2B5EF4-FFF2-40B4-BE49-F238E27FC236}">
              <a16:creationId xmlns:a16="http://schemas.microsoft.com/office/drawing/2014/main" id="{9D045B56-7A78-4419-B83E-E2DF9962E8A2}"/>
            </a:ext>
          </a:extLst>
        </xdr:cNvPr>
        <xdr:cNvSpPr>
          <a:spLocks noChangeShapeType="1"/>
        </xdr:cNvSpPr>
      </xdr:nvSpPr>
      <xdr:spPr>
        <a:xfrm flipH="1" flipV="1">
          <a:off x="977900" y="799846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472</xdr:row>
      <xdr:rowOff>114300</xdr:rowOff>
    </xdr:from>
    <xdr:to>
      <xdr:col>2</xdr:col>
      <xdr:colOff>0</xdr:colOff>
      <xdr:row>472</xdr:row>
      <xdr:rowOff>114300</xdr:rowOff>
    </xdr:to>
    <xdr:sp macro="" textlink="">
      <xdr:nvSpPr>
        <xdr:cNvPr id="268" name="Line 8">
          <a:extLst>
            <a:ext uri="{FF2B5EF4-FFF2-40B4-BE49-F238E27FC236}">
              <a16:creationId xmlns:a16="http://schemas.microsoft.com/office/drawing/2014/main" id="{B36842BA-6BC5-4047-99BD-50C68F623474}"/>
            </a:ext>
          </a:extLst>
        </xdr:cNvPr>
        <xdr:cNvSpPr>
          <a:spLocks noChangeShapeType="1"/>
        </xdr:cNvSpPr>
      </xdr:nvSpPr>
      <xdr:spPr>
        <a:xfrm flipH="1">
          <a:off x="977900" y="801751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204</xdr:row>
      <xdr:rowOff>95250</xdr:rowOff>
    </xdr:from>
    <xdr:to>
      <xdr:col>3</xdr:col>
      <xdr:colOff>38100</xdr:colOff>
      <xdr:row>204</xdr:row>
      <xdr:rowOff>104775</xdr:rowOff>
    </xdr:to>
    <xdr:sp macro="" textlink="">
      <xdr:nvSpPr>
        <xdr:cNvPr id="269" name="Line 7">
          <a:extLst>
            <a:ext uri="{FF2B5EF4-FFF2-40B4-BE49-F238E27FC236}">
              <a16:creationId xmlns:a16="http://schemas.microsoft.com/office/drawing/2014/main" id="{0402D1C6-44A8-411E-A92F-26E22D749928}"/>
            </a:ext>
          </a:extLst>
        </xdr:cNvPr>
        <xdr:cNvSpPr>
          <a:spLocks noChangeShapeType="1"/>
        </xdr:cNvSpPr>
      </xdr:nvSpPr>
      <xdr:spPr>
        <a:xfrm flipH="1" flipV="1">
          <a:off x="977900" y="338074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205</xdr:row>
      <xdr:rowOff>114300</xdr:rowOff>
    </xdr:from>
    <xdr:to>
      <xdr:col>3</xdr:col>
      <xdr:colOff>0</xdr:colOff>
      <xdr:row>205</xdr:row>
      <xdr:rowOff>114300</xdr:rowOff>
    </xdr:to>
    <xdr:sp macro="" textlink="">
      <xdr:nvSpPr>
        <xdr:cNvPr id="270" name="Line 8">
          <a:extLst>
            <a:ext uri="{FF2B5EF4-FFF2-40B4-BE49-F238E27FC236}">
              <a16:creationId xmlns:a16="http://schemas.microsoft.com/office/drawing/2014/main" id="{83AE9387-12F5-4678-B44E-6C1C65AC52F7}"/>
            </a:ext>
          </a:extLst>
        </xdr:cNvPr>
        <xdr:cNvSpPr>
          <a:spLocks noChangeShapeType="1"/>
        </xdr:cNvSpPr>
      </xdr:nvSpPr>
      <xdr:spPr>
        <a:xfrm flipH="1">
          <a:off x="977900" y="33991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360</xdr:row>
      <xdr:rowOff>114300</xdr:rowOff>
    </xdr:from>
    <xdr:to>
      <xdr:col>2</xdr:col>
      <xdr:colOff>66675</xdr:colOff>
      <xdr:row>360</xdr:row>
      <xdr:rowOff>114300</xdr:rowOff>
    </xdr:to>
    <xdr:sp macro="" textlink="">
      <xdr:nvSpPr>
        <xdr:cNvPr id="271" name="Line 8">
          <a:extLst>
            <a:ext uri="{FF2B5EF4-FFF2-40B4-BE49-F238E27FC236}">
              <a16:creationId xmlns:a16="http://schemas.microsoft.com/office/drawing/2014/main" id="{812DB241-0ACB-411A-9943-D2468F9870C3}"/>
            </a:ext>
          </a:extLst>
        </xdr:cNvPr>
        <xdr:cNvSpPr>
          <a:spLocks noChangeShapeType="1"/>
        </xdr:cNvSpPr>
      </xdr:nvSpPr>
      <xdr:spPr>
        <a:xfrm flipH="1">
          <a:off x="977900" y="60813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375</xdr:row>
      <xdr:rowOff>95250</xdr:rowOff>
    </xdr:from>
    <xdr:to>
      <xdr:col>2</xdr:col>
      <xdr:colOff>47625</xdr:colOff>
      <xdr:row>375</xdr:row>
      <xdr:rowOff>104775</xdr:rowOff>
    </xdr:to>
    <xdr:sp macro="" textlink="">
      <xdr:nvSpPr>
        <xdr:cNvPr id="272" name="Line 7">
          <a:extLst>
            <a:ext uri="{FF2B5EF4-FFF2-40B4-BE49-F238E27FC236}">
              <a16:creationId xmlns:a16="http://schemas.microsoft.com/office/drawing/2014/main" id="{D2F91388-05CA-4262-A1C8-4085F9625D51}"/>
            </a:ext>
          </a:extLst>
        </xdr:cNvPr>
        <xdr:cNvSpPr>
          <a:spLocks noChangeShapeType="1"/>
        </xdr:cNvSpPr>
      </xdr:nvSpPr>
      <xdr:spPr>
        <a:xfrm flipH="1" flipV="1">
          <a:off x="977900" y="632714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376</xdr:row>
      <xdr:rowOff>114300</xdr:rowOff>
    </xdr:from>
    <xdr:to>
      <xdr:col>2</xdr:col>
      <xdr:colOff>0</xdr:colOff>
      <xdr:row>376</xdr:row>
      <xdr:rowOff>114300</xdr:rowOff>
    </xdr:to>
    <xdr:sp macro="" textlink="">
      <xdr:nvSpPr>
        <xdr:cNvPr id="273" name="Line 8">
          <a:extLst>
            <a:ext uri="{FF2B5EF4-FFF2-40B4-BE49-F238E27FC236}">
              <a16:creationId xmlns:a16="http://schemas.microsoft.com/office/drawing/2014/main" id="{9E25A553-67D6-47F9-91A0-131C73878178}"/>
            </a:ext>
          </a:extLst>
        </xdr:cNvPr>
        <xdr:cNvSpPr>
          <a:spLocks noChangeShapeType="1"/>
        </xdr:cNvSpPr>
      </xdr:nvSpPr>
      <xdr:spPr>
        <a:xfrm flipH="1">
          <a:off x="977900" y="63455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147</xdr:row>
      <xdr:rowOff>95250</xdr:rowOff>
    </xdr:from>
    <xdr:to>
      <xdr:col>3</xdr:col>
      <xdr:colOff>28575</xdr:colOff>
      <xdr:row>147</xdr:row>
      <xdr:rowOff>104775</xdr:rowOff>
    </xdr:to>
    <xdr:sp macro="" textlink="">
      <xdr:nvSpPr>
        <xdr:cNvPr id="274" name="Line 7">
          <a:extLst>
            <a:ext uri="{FF2B5EF4-FFF2-40B4-BE49-F238E27FC236}">
              <a16:creationId xmlns:a16="http://schemas.microsoft.com/office/drawing/2014/main" id="{FEE1C002-5DE6-48E4-A21E-66AE3BDC4656}"/>
            </a:ext>
          </a:extLst>
        </xdr:cNvPr>
        <xdr:cNvSpPr>
          <a:spLocks noChangeShapeType="1"/>
        </xdr:cNvSpPr>
      </xdr:nvSpPr>
      <xdr:spPr>
        <a:xfrm flipH="1" flipV="1">
          <a:off x="977900" y="243967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148</xdr:row>
      <xdr:rowOff>114300</xdr:rowOff>
    </xdr:from>
    <xdr:to>
      <xdr:col>3</xdr:col>
      <xdr:colOff>0</xdr:colOff>
      <xdr:row>148</xdr:row>
      <xdr:rowOff>114300</xdr:rowOff>
    </xdr:to>
    <xdr:sp macro="" textlink="">
      <xdr:nvSpPr>
        <xdr:cNvPr id="275" name="Line 8">
          <a:extLst>
            <a:ext uri="{FF2B5EF4-FFF2-40B4-BE49-F238E27FC236}">
              <a16:creationId xmlns:a16="http://schemas.microsoft.com/office/drawing/2014/main" id="{69352A11-D774-4661-A392-D246D20ABA11}"/>
            </a:ext>
          </a:extLst>
        </xdr:cNvPr>
        <xdr:cNvSpPr>
          <a:spLocks noChangeShapeType="1"/>
        </xdr:cNvSpPr>
      </xdr:nvSpPr>
      <xdr:spPr>
        <a:xfrm flipH="1">
          <a:off x="977900" y="245808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405</xdr:row>
      <xdr:rowOff>114300</xdr:rowOff>
    </xdr:from>
    <xdr:to>
      <xdr:col>2</xdr:col>
      <xdr:colOff>66675</xdr:colOff>
      <xdr:row>405</xdr:row>
      <xdr:rowOff>114300</xdr:rowOff>
    </xdr:to>
    <xdr:sp macro="" textlink="">
      <xdr:nvSpPr>
        <xdr:cNvPr id="276" name="Line 8">
          <a:extLst>
            <a:ext uri="{FF2B5EF4-FFF2-40B4-BE49-F238E27FC236}">
              <a16:creationId xmlns:a16="http://schemas.microsoft.com/office/drawing/2014/main" id="{40F41F8B-58C7-4FB2-A79F-87B478CD432E}"/>
            </a:ext>
          </a:extLst>
        </xdr:cNvPr>
        <xdr:cNvSpPr>
          <a:spLocks noChangeShapeType="1"/>
        </xdr:cNvSpPr>
      </xdr:nvSpPr>
      <xdr:spPr>
        <a:xfrm flipH="1">
          <a:off x="977900" y="68687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341</xdr:row>
      <xdr:rowOff>114300</xdr:rowOff>
    </xdr:from>
    <xdr:to>
      <xdr:col>2</xdr:col>
      <xdr:colOff>66675</xdr:colOff>
      <xdr:row>341</xdr:row>
      <xdr:rowOff>114300</xdr:rowOff>
    </xdr:to>
    <xdr:sp macro="" textlink="">
      <xdr:nvSpPr>
        <xdr:cNvPr id="277" name="Line 8">
          <a:extLst>
            <a:ext uri="{FF2B5EF4-FFF2-40B4-BE49-F238E27FC236}">
              <a16:creationId xmlns:a16="http://schemas.microsoft.com/office/drawing/2014/main" id="{E4C89ABD-401B-40B9-9DDD-E39F65170564}"/>
            </a:ext>
          </a:extLst>
        </xdr:cNvPr>
        <xdr:cNvSpPr>
          <a:spLocks noChangeShapeType="1"/>
        </xdr:cNvSpPr>
      </xdr:nvSpPr>
      <xdr:spPr>
        <a:xfrm flipH="1">
          <a:off x="977900" y="57613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405</xdr:row>
      <xdr:rowOff>114300</xdr:rowOff>
    </xdr:from>
    <xdr:to>
      <xdr:col>2</xdr:col>
      <xdr:colOff>66675</xdr:colOff>
      <xdr:row>405</xdr:row>
      <xdr:rowOff>114300</xdr:rowOff>
    </xdr:to>
    <xdr:sp macro="" textlink="">
      <xdr:nvSpPr>
        <xdr:cNvPr id="278" name="Line 8">
          <a:extLst>
            <a:ext uri="{FF2B5EF4-FFF2-40B4-BE49-F238E27FC236}">
              <a16:creationId xmlns:a16="http://schemas.microsoft.com/office/drawing/2014/main" id="{93CB123D-019B-4EE1-85AF-F9066CE17B36}"/>
            </a:ext>
          </a:extLst>
        </xdr:cNvPr>
        <xdr:cNvSpPr>
          <a:spLocks noChangeShapeType="1"/>
        </xdr:cNvSpPr>
      </xdr:nvSpPr>
      <xdr:spPr>
        <a:xfrm flipH="1">
          <a:off x="977900" y="68687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341</xdr:row>
      <xdr:rowOff>114300</xdr:rowOff>
    </xdr:from>
    <xdr:to>
      <xdr:col>2</xdr:col>
      <xdr:colOff>66675</xdr:colOff>
      <xdr:row>341</xdr:row>
      <xdr:rowOff>114300</xdr:rowOff>
    </xdr:to>
    <xdr:sp macro="" textlink="">
      <xdr:nvSpPr>
        <xdr:cNvPr id="279" name="Line 8">
          <a:extLst>
            <a:ext uri="{FF2B5EF4-FFF2-40B4-BE49-F238E27FC236}">
              <a16:creationId xmlns:a16="http://schemas.microsoft.com/office/drawing/2014/main" id="{6FAFC704-F113-4C34-9FAB-6F1BCC5C5C63}"/>
            </a:ext>
          </a:extLst>
        </xdr:cNvPr>
        <xdr:cNvSpPr>
          <a:spLocks noChangeShapeType="1"/>
        </xdr:cNvSpPr>
      </xdr:nvSpPr>
      <xdr:spPr>
        <a:xfrm flipH="1">
          <a:off x="977900" y="57613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333</xdr:row>
      <xdr:rowOff>114300</xdr:rowOff>
    </xdr:from>
    <xdr:to>
      <xdr:col>2</xdr:col>
      <xdr:colOff>66675</xdr:colOff>
      <xdr:row>333</xdr:row>
      <xdr:rowOff>114300</xdr:rowOff>
    </xdr:to>
    <xdr:sp macro="" textlink="">
      <xdr:nvSpPr>
        <xdr:cNvPr id="280" name="Line 8">
          <a:extLst>
            <a:ext uri="{FF2B5EF4-FFF2-40B4-BE49-F238E27FC236}">
              <a16:creationId xmlns:a16="http://schemas.microsoft.com/office/drawing/2014/main" id="{AAE08754-CD96-4073-93AF-3D874057A9D6}"/>
            </a:ext>
          </a:extLst>
        </xdr:cNvPr>
        <xdr:cNvSpPr>
          <a:spLocks noChangeShapeType="1"/>
        </xdr:cNvSpPr>
      </xdr:nvSpPr>
      <xdr:spPr>
        <a:xfrm flipH="1">
          <a:off x="977900" y="557847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361</xdr:row>
      <xdr:rowOff>95250</xdr:rowOff>
    </xdr:from>
    <xdr:to>
      <xdr:col>2</xdr:col>
      <xdr:colOff>47625</xdr:colOff>
      <xdr:row>361</xdr:row>
      <xdr:rowOff>104775</xdr:rowOff>
    </xdr:to>
    <xdr:sp macro="" textlink="">
      <xdr:nvSpPr>
        <xdr:cNvPr id="281" name="Line 7">
          <a:extLst>
            <a:ext uri="{FF2B5EF4-FFF2-40B4-BE49-F238E27FC236}">
              <a16:creationId xmlns:a16="http://schemas.microsoft.com/office/drawing/2014/main" id="{C3F52B3B-CE2C-41D1-9599-027EF578790B}"/>
            </a:ext>
          </a:extLst>
        </xdr:cNvPr>
        <xdr:cNvSpPr>
          <a:spLocks noChangeShapeType="1"/>
        </xdr:cNvSpPr>
      </xdr:nvSpPr>
      <xdr:spPr>
        <a:xfrm flipH="1" flipV="1">
          <a:off x="977900" y="609600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362</xdr:row>
      <xdr:rowOff>114300</xdr:rowOff>
    </xdr:from>
    <xdr:to>
      <xdr:col>2</xdr:col>
      <xdr:colOff>0</xdr:colOff>
      <xdr:row>362</xdr:row>
      <xdr:rowOff>114300</xdr:rowOff>
    </xdr:to>
    <xdr:sp macro="" textlink="">
      <xdr:nvSpPr>
        <xdr:cNvPr id="282" name="Line 8">
          <a:extLst>
            <a:ext uri="{FF2B5EF4-FFF2-40B4-BE49-F238E27FC236}">
              <a16:creationId xmlns:a16="http://schemas.microsoft.com/office/drawing/2014/main" id="{BD00E61F-C58F-4A3B-BDEB-D963E4E2A973}"/>
            </a:ext>
          </a:extLst>
        </xdr:cNvPr>
        <xdr:cNvSpPr>
          <a:spLocks noChangeShapeType="1"/>
        </xdr:cNvSpPr>
      </xdr:nvSpPr>
      <xdr:spPr>
        <a:xfrm flipH="1">
          <a:off x="977900" y="611441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360</xdr:row>
      <xdr:rowOff>114300</xdr:rowOff>
    </xdr:from>
    <xdr:to>
      <xdr:col>2</xdr:col>
      <xdr:colOff>66675</xdr:colOff>
      <xdr:row>360</xdr:row>
      <xdr:rowOff>114300</xdr:rowOff>
    </xdr:to>
    <xdr:sp macro="" textlink="">
      <xdr:nvSpPr>
        <xdr:cNvPr id="283" name="Line 8">
          <a:extLst>
            <a:ext uri="{FF2B5EF4-FFF2-40B4-BE49-F238E27FC236}">
              <a16:creationId xmlns:a16="http://schemas.microsoft.com/office/drawing/2014/main" id="{5288240B-6C41-4146-81B8-502D083D5FC3}"/>
            </a:ext>
          </a:extLst>
        </xdr:cNvPr>
        <xdr:cNvSpPr>
          <a:spLocks noChangeShapeType="1"/>
        </xdr:cNvSpPr>
      </xdr:nvSpPr>
      <xdr:spPr>
        <a:xfrm flipH="1">
          <a:off x="977900" y="60813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375</xdr:row>
      <xdr:rowOff>95250</xdr:rowOff>
    </xdr:from>
    <xdr:to>
      <xdr:col>2</xdr:col>
      <xdr:colOff>47625</xdr:colOff>
      <xdr:row>375</xdr:row>
      <xdr:rowOff>104775</xdr:rowOff>
    </xdr:to>
    <xdr:sp macro="" textlink="">
      <xdr:nvSpPr>
        <xdr:cNvPr id="284" name="Line 7">
          <a:extLst>
            <a:ext uri="{FF2B5EF4-FFF2-40B4-BE49-F238E27FC236}">
              <a16:creationId xmlns:a16="http://schemas.microsoft.com/office/drawing/2014/main" id="{0B12E2DA-B18C-416B-9CE4-5CBF28CA959C}"/>
            </a:ext>
          </a:extLst>
        </xdr:cNvPr>
        <xdr:cNvSpPr>
          <a:spLocks noChangeShapeType="1"/>
        </xdr:cNvSpPr>
      </xdr:nvSpPr>
      <xdr:spPr>
        <a:xfrm flipH="1" flipV="1">
          <a:off x="977900" y="632714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376</xdr:row>
      <xdr:rowOff>114300</xdr:rowOff>
    </xdr:from>
    <xdr:to>
      <xdr:col>2</xdr:col>
      <xdr:colOff>0</xdr:colOff>
      <xdr:row>376</xdr:row>
      <xdr:rowOff>114300</xdr:rowOff>
    </xdr:to>
    <xdr:sp macro="" textlink="">
      <xdr:nvSpPr>
        <xdr:cNvPr id="285" name="Line 8">
          <a:extLst>
            <a:ext uri="{FF2B5EF4-FFF2-40B4-BE49-F238E27FC236}">
              <a16:creationId xmlns:a16="http://schemas.microsoft.com/office/drawing/2014/main" id="{754128EC-63D5-4D36-AFAD-19E967427838}"/>
            </a:ext>
          </a:extLst>
        </xdr:cNvPr>
        <xdr:cNvSpPr>
          <a:spLocks noChangeShapeType="1"/>
        </xdr:cNvSpPr>
      </xdr:nvSpPr>
      <xdr:spPr>
        <a:xfrm flipH="1">
          <a:off x="977900" y="63455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148</xdr:row>
      <xdr:rowOff>114300</xdr:rowOff>
    </xdr:from>
    <xdr:to>
      <xdr:col>3</xdr:col>
      <xdr:colOff>0</xdr:colOff>
      <xdr:row>148</xdr:row>
      <xdr:rowOff>114300</xdr:rowOff>
    </xdr:to>
    <xdr:sp macro="" textlink="">
      <xdr:nvSpPr>
        <xdr:cNvPr id="286" name="Line 8">
          <a:extLst>
            <a:ext uri="{FF2B5EF4-FFF2-40B4-BE49-F238E27FC236}">
              <a16:creationId xmlns:a16="http://schemas.microsoft.com/office/drawing/2014/main" id="{8EC7972B-1175-4EE5-9FFF-A368BE73051B}"/>
            </a:ext>
          </a:extLst>
        </xdr:cNvPr>
        <xdr:cNvSpPr>
          <a:spLocks noChangeShapeType="1"/>
        </xdr:cNvSpPr>
      </xdr:nvSpPr>
      <xdr:spPr>
        <a:xfrm flipH="1">
          <a:off x="977900" y="245808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526</xdr:row>
      <xdr:rowOff>114300</xdr:rowOff>
    </xdr:from>
    <xdr:to>
      <xdr:col>2</xdr:col>
      <xdr:colOff>38100</xdr:colOff>
      <xdr:row>526</xdr:row>
      <xdr:rowOff>114300</xdr:rowOff>
    </xdr:to>
    <xdr:sp macro="" textlink="">
      <xdr:nvSpPr>
        <xdr:cNvPr id="287" name="Line 8">
          <a:extLst>
            <a:ext uri="{FF2B5EF4-FFF2-40B4-BE49-F238E27FC236}">
              <a16:creationId xmlns:a16="http://schemas.microsoft.com/office/drawing/2014/main" id="{DC982E13-6D8B-4BD3-8A64-8E6C340B0170}"/>
            </a:ext>
          </a:extLst>
        </xdr:cNvPr>
        <xdr:cNvSpPr>
          <a:spLocks noChangeShapeType="1"/>
        </xdr:cNvSpPr>
      </xdr:nvSpPr>
      <xdr:spPr bwMode="auto">
        <a:xfrm flipH="1">
          <a:off x="1927225" y="863282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423</xdr:row>
      <xdr:rowOff>114300</xdr:rowOff>
    </xdr:from>
    <xdr:to>
      <xdr:col>2</xdr:col>
      <xdr:colOff>38100</xdr:colOff>
      <xdr:row>423</xdr:row>
      <xdr:rowOff>114300</xdr:rowOff>
    </xdr:to>
    <xdr:sp macro="" textlink="">
      <xdr:nvSpPr>
        <xdr:cNvPr id="288" name="Line 8">
          <a:extLst>
            <a:ext uri="{FF2B5EF4-FFF2-40B4-BE49-F238E27FC236}">
              <a16:creationId xmlns:a16="http://schemas.microsoft.com/office/drawing/2014/main" id="{3EE1FFCC-A2D6-49A8-B215-A0982B9B10D4}"/>
            </a:ext>
          </a:extLst>
        </xdr:cNvPr>
        <xdr:cNvSpPr>
          <a:spLocks noChangeShapeType="1"/>
        </xdr:cNvSpPr>
      </xdr:nvSpPr>
      <xdr:spPr bwMode="auto">
        <a:xfrm flipH="1">
          <a:off x="1927225" y="693229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514</xdr:row>
      <xdr:rowOff>114300</xdr:rowOff>
    </xdr:from>
    <xdr:to>
      <xdr:col>2</xdr:col>
      <xdr:colOff>57150</xdr:colOff>
      <xdr:row>514</xdr:row>
      <xdr:rowOff>114300</xdr:rowOff>
    </xdr:to>
    <xdr:sp macro="" textlink="">
      <xdr:nvSpPr>
        <xdr:cNvPr id="289" name="Line 8">
          <a:extLst>
            <a:ext uri="{FF2B5EF4-FFF2-40B4-BE49-F238E27FC236}">
              <a16:creationId xmlns:a16="http://schemas.microsoft.com/office/drawing/2014/main" id="{768BB532-3EAC-48BA-9275-E39902D7DB8B}"/>
            </a:ext>
          </a:extLst>
        </xdr:cNvPr>
        <xdr:cNvSpPr>
          <a:spLocks noChangeShapeType="1"/>
        </xdr:cNvSpPr>
      </xdr:nvSpPr>
      <xdr:spPr bwMode="auto">
        <a:xfrm flipH="1">
          <a:off x="1927225" y="84347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409</xdr:row>
      <xdr:rowOff>114300</xdr:rowOff>
    </xdr:from>
    <xdr:to>
      <xdr:col>2</xdr:col>
      <xdr:colOff>57150</xdr:colOff>
      <xdr:row>409</xdr:row>
      <xdr:rowOff>114300</xdr:rowOff>
    </xdr:to>
    <xdr:sp macro="" textlink="">
      <xdr:nvSpPr>
        <xdr:cNvPr id="290" name="Line 8">
          <a:extLst>
            <a:ext uri="{FF2B5EF4-FFF2-40B4-BE49-F238E27FC236}">
              <a16:creationId xmlns:a16="http://schemas.microsoft.com/office/drawing/2014/main" id="{11AC65CA-15A2-41B6-888D-04C8078944F9}"/>
            </a:ext>
          </a:extLst>
        </xdr:cNvPr>
        <xdr:cNvSpPr>
          <a:spLocks noChangeShapeType="1"/>
        </xdr:cNvSpPr>
      </xdr:nvSpPr>
      <xdr:spPr bwMode="auto">
        <a:xfrm flipH="1">
          <a:off x="1927225" y="670115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524</xdr:row>
      <xdr:rowOff>114300</xdr:rowOff>
    </xdr:from>
    <xdr:to>
      <xdr:col>2</xdr:col>
      <xdr:colOff>57150</xdr:colOff>
      <xdr:row>524</xdr:row>
      <xdr:rowOff>114300</xdr:rowOff>
    </xdr:to>
    <xdr:sp macro="" textlink="">
      <xdr:nvSpPr>
        <xdr:cNvPr id="291" name="Line 8">
          <a:extLst>
            <a:ext uri="{FF2B5EF4-FFF2-40B4-BE49-F238E27FC236}">
              <a16:creationId xmlns:a16="http://schemas.microsoft.com/office/drawing/2014/main" id="{18E9FB61-50FA-42C5-ACC8-4E47FCB04DD3}"/>
            </a:ext>
          </a:extLst>
        </xdr:cNvPr>
        <xdr:cNvSpPr>
          <a:spLocks noChangeShapeType="1"/>
        </xdr:cNvSpPr>
      </xdr:nvSpPr>
      <xdr:spPr bwMode="auto">
        <a:xfrm flipH="1">
          <a:off x="1927225" y="85998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415</xdr:row>
      <xdr:rowOff>114300</xdr:rowOff>
    </xdr:from>
    <xdr:to>
      <xdr:col>2</xdr:col>
      <xdr:colOff>57150</xdr:colOff>
      <xdr:row>415</xdr:row>
      <xdr:rowOff>114300</xdr:rowOff>
    </xdr:to>
    <xdr:sp macro="" textlink="">
      <xdr:nvSpPr>
        <xdr:cNvPr id="292" name="Line 8">
          <a:extLst>
            <a:ext uri="{FF2B5EF4-FFF2-40B4-BE49-F238E27FC236}">
              <a16:creationId xmlns:a16="http://schemas.microsoft.com/office/drawing/2014/main" id="{05894CBF-7452-4E8F-95C2-2432747E3FB4}"/>
            </a:ext>
          </a:extLst>
        </xdr:cNvPr>
        <xdr:cNvSpPr>
          <a:spLocks noChangeShapeType="1"/>
        </xdr:cNvSpPr>
      </xdr:nvSpPr>
      <xdr:spPr bwMode="auto">
        <a:xfrm flipH="1">
          <a:off x="1927225" y="680021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599</xdr:row>
      <xdr:rowOff>114300</xdr:rowOff>
    </xdr:from>
    <xdr:to>
      <xdr:col>2</xdr:col>
      <xdr:colOff>57150</xdr:colOff>
      <xdr:row>599</xdr:row>
      <xdr:rowOff>114300</xdr:rowOff>
    </xdr:to>
    <xdr:sp macro="" textlink="">
      <xdr:nvSpPr>
        <xdr:cNvPr id="293" name="Line 8">
          <a:extLst>
            <a:ext uri="{FF2B5EF4-FFF2-40B4-BE49-F238E27FC236}">
              <a16:creationId xmlns:a16="http://schemas.microsoft.com/office/drawing/2014/main" id="{C57CDB27-E231-4423-BDB2-474AC225C67B}"/>
            </a:ext>
          </a:extLst>
        </xdr:cNvPr>
        <xdr:cNvSpPr>
          <a:spLocks noChangeShapeType="1"/>
        </xdr:cNvSpPr>
      </xdr:nvSpPr>
      <xdr:spPr bwMode="auto">
        <a:xfrm flipH="1">
          <a:off x="1927225" y="983805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464</xdr:row>
      <xdr:rowOff>114300</xdr:rowOff>
    </xdr:from>
    <xdr:to>
      <xdr:col>2</xdr:col>
      <xdr:colOff>57150</xdr:colOff>
      <xdr:row>464</xdr:row>
      <xdr:rowOff>114300</xdr:rowOff>
    </xdr:to>
    <xdr:sp macro="" textlink="">
      <xdr:nvSpPr>
        <xdr:cNvPr id="294" name="Line 8">
          <a:extLst>
            <a:ext uri="{FF2B5EF4-FFF2-40B4-BE49-F238E27FC236}">
              <a16:creationId xmlns:a16="http://schemas.microsoft.com/office/drawing/2014/main" id="{1C57FFF1-3BD4-40DB-B781-85C5C95CA206}"/>
            </a:ext>
          </a:extLst>
        </xdr:cNvPr>
        <xdr:cNvSpPr>
          <a:spLocks noChangeShapeType="1"/>
        </xdr:cNvSpPr>
      </xdr:nvSpPr>
      <xdr:spPr bwMode="auto">
        <a:xfrm flipH="1">
          <a:off x="1927225" y="76092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561</xdr:row>
      <xdr:rowOff>114300</xdr:rowOff>
    </xdr:from>
    <xdr:to>
      <xdr:col>2</xdr:col>
      <xdr:colOff>66675</xdr:colOff>
      <xdr:row>561</xdr:row>
      <xdr:rowOff>114300</xdr:rowOff>
    </xdr:to>
    <xdr:sp macro="" textlink="">
      <xdr:nvSpPr>
        <xdr:cNvPr id="295" name="Line 8">
          <a:extLst>
            <a:ext uri="{FF2B5EF4-FFF2-40B4-BE49-F238E27FC236}">
              <a16:creationId xmlns:a16="http://schemas.microsoft.com/office/drawing/2014/main" id="{A8915F27-F25B-48CB-ABAC-23DDE1C678FE}"/>
            </a:ext>
          </a:extLst>
        </xdr:cNvPr>
        <xdr:cNvSpPr>
          <a:spLocks noChangeShapeType="1"/>
        </xdr:cNvSpPr>
      </xdr:nvSpPr>
      <xdr:spPr bwMode="auto">
        <a:xfrm flipH="1">
          <a:off x="1927225" y="921067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448</xdr:row>
      <xdr:rowOff>114300</xdr:rowOff>
    </xdr:from>
    <xdr:to>
      <xdr:col>2</xdr:col>
      <xdr:colOff>66675</xdr:colOff>
      <xdr:row>448</xdr:row>
      <xdr:rowOff>114300</xdr:rowOff>
    </xdr:to>
    <xdr:sp macro="" textlink="">
      <xdr:nvSpPr>
        <xdr:cNvPr id="296" name="Line 8">
          <a:extLst>
            <a:ext uri="{FF2B5EF4-FFF2-40B4-BE49-F238E27FC236}">
              <a16:creationId xmlns:a16="http://schemas.microsoft.com/office/drawing/2014/main" id="{D2054BE3-8B1F-454D-9D2E-7A1EE598D950}"/>
            </a:ext>
          </a:extLst>
        </xdr:cNvPr>
        <xdr:cNvSpPr>
          <a:spLocks noChangeShapeType="1"/>
        </xdr:cNvSpPr>
      </xdr:nvSpPr>
      <xdr:spPr bwMode="auto">
        <a:xfrm flipH="1">
          <a:off x="1927225" y="734504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455</xdr:row>
      <xdr:rowOff>114300</xdr:rowOff>
    </xdr:from>
    <xdr:to>
      <xdr:col>2</xdr:col>
      <xdr:colOff>76200</xdr:colOff>
      <xdr:row>455</xdr:row>
      <xdr:rowOff>114300</xdr:rowOff>
    </xdr:to>
    <xdr:sp macro="" textlink="">
      <xdr:nvSpPr>
        <xdr:cNvPr id="297" name="Line 8">
          <a:extLst>
            <a:ext uri="{FF2B5EF4-FFF2-40B4-BE49-F238E27FC236}">
              <a16:creationId xmlns:a16="http://schemas.microsoft.com/office/drawing/2014/main" id="{A1DBF8F7-5796-4F42-8E25-12D29FA3368F}"/>
            </a:ext>
          </a:extLst>
        </xdr:cNvPr>
        <xdr:cNvSpPr>
          <a:spLocks noChangeShapeType="1"/>
        </xdr:cNvSpPr>
      </xdr:nvSpPr>
      <xdr:spPr bwMode="auto">
        <a:xfrm flipH="1">
          <a:off x="1927225" y="74606150"/>
          <a:ext cx="0" cy="0"/>
        </a:xfrm>
        <a:prstGeom prst="line">
          <a:avLst/>
        </a:prstGeom>
        <a:noFill/>
        <a:ln w="9525">
          <a:solidFill>
            <a:srgbClr val="000000"/>
          </a:solidFill>
          <a:round/>
          <a:headEnd/>
          <a:tailEnd type="triangle" w="med" len="med"/>
        </a:ln>
      </xdr:spPr>
    </xdr:sp>
    <xdr:clientData/>
  </xdr:twoCellAnchor>
  <xdr:twoCellAnchor>
    <xdr:from>
      <xdr:col>2</xdr:col>
      <xdr:colOff>0</xdr:colOff>
      <xdr:row>483</xdr:row>
      <xdr:rowOff>95250</xdr:rowOff>
    </xdr:from>
    <xdr:to>
      <xdr:col>2</xdr:col>
      <xdr:colOff>38100</xdr:colOff>
      <xdr:row>483</xdr:row>
      <xdr:rowOff>104775</xdr:rowOff>
    </xdr:to>
    <xdr:sp macro="" textlink="">
      <xdr:nvSpPr>
        <xdr:cNvPr id="298" name="Line 7">
          <a:extLst>
            <a:ext uri="{FF2B5EF4-FFF2-40B4-BE49-F238E27FC236}">
              <a16:creationId xmlns:a16="http://schemas.microsoft.com/office/drawing/2014/main" id="{E516B7F4-96F2-4802-A8C3-B77A2AC0AE5E}"/>
            </a:ext>
          </a:extLst>
        </xdr:cNvPr>
        <xdr:cNvSpPr>
          <a:spLocks noChangeShapeType="1"/>
        </xdr:cNvSpPr>
      </xdr:nvSpPr>
      <xdr:spPr bwMode="auto">
        <a:xfrm flipH="1" flipV="1">
          <a:off x="1384300" y="79209900"/>
          <a:ext cx="38100" cy="9525"/>
        </a:xfrm>
        <a:prstGeom prst="line">
          <a:avLst/>
        </a:prstGeom>
        <a:noFill/>
        <a:ln w="9525">
          <a:solidFill>
            <a:srgbClr val="000000"/>
          </a:solidFill>
          <a:round/>
          <a:headEnd/>
          <a:tailEnd type="triangle" w="med" len="med"/>
        </a:ln>
      </xdr:spPr>
    </xdr:sp>
    <xdr:clientData/>
  </xdr:twoCellAnchor>
  <xdr:twoCellAnchor>
    <xdr:from>
      <xdr:col>2</xdr:col>
      <xdr:colOff>0</xdr:colOff>
      <xdr:row>484</xdr:row>
      <xdr:rowOff>114300</xdr:rowOff>
    </xdr:from>
    <xdr:to>
      <xdr:col>2</xdr:col>
      <xdr:colOff>0</xdr:colOff>
      <xdr:row>484</xdr:row>
      <xdr:rowOff>114300</xdr:rowOff>
    </xdr:to>
    <xdr:sp macro="" textlink="">
      <xdr:nvSpPr>
        <xdr:cNvPr id="299" name="Line 8">
          <a:extLst>
            <a:ext uri="{FF2B5EF4-FFF2-40B4-BE49-F238E27FC236}">
              <a16:creationId xmlns:a16="http://schemas.microsoft.com/office/drawing/2014/main" id="{777D844C-B2B3-4F07-A3FA-E3475ACAA989}"/>
            </a:ext>
          </a:extLst>
        </xdr:cNvPr>
        <xdr:cNvSpPr>
          <a:spLocks noChangeShapeType="1"/>
        </xdr:cNvSpPr>
      </xdr:nvSpPr>
      <xdr:spPr bwMode="auto">
        <a:xfrm flipH="1">
          <a:off x="1384300" y="79394050"/>
          <a:ext cx="0" cy="0"/>
        </a:xfrm>
        <a:prstGeom prst="line">
          <a:avLst/>
        </a:prstGeom>
        <a:noFill/>
        <a:ln w="9525">
          <a:solidFill>
            <a:srgbClr val="000000"/>
          </a:solidFill>
          <a:round/>
          <a:headEnd/>
          <a:tailEnd type="triangle" w="med" len="med"/>
        </a:ln>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300" name="Line 7">
          <a:extLst>
            <a:ext uri="{FF2B5EF4-FFF2-40B4-BE49-F238E27FC236}">
              <a16:creationId xmlns:a16="http://schemas.microsoft.com/office/drawing/2014/main" id="{644C305C-F484-4059-B37B-3F0CFD780A8E}"/>
            </a:ext>
          </a:extLst>
        </xdr:cNvPr>
        <xdr:cNvSpPr>
          <a:spLocks noChangeShapeType="1"/>
        </xdr:cNvSpPr>
      </xdr:nvSpPr>
      <xdr:spPr bwMode="auto">
        <a:xfrm flipH="1" flipV="1">
          <a:off x="1851025" y="34397950"/>
          <a:ext cx="263525" cy="9525"/>
        </a:xfrm>
        <a:prstGeom prst="line">
          <a:avLst/>
        </a:prstGeom>
        <a:noFill/>
        <a:ln w="9525">
          <a:solidFill>
            <a:srgbClr val="000000"/>
          </a:solidFill>
          <a:round/>
          <a:headEnd/>
          <a:tailEnd type="triangle" w="med" len="med"/>
        </a:ln>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301" name="Line 8">
          <a:extLst>
            <a:ext uri="{FF2B5EF4-FFF2-40B4-BE49-F238E27FC236}">
              <a16:creationId xmlns:a16="http://schemas.microsoft.com/office/drawing/2014/main" id="{6D53825D-B16D-4B56-94C0-14FDBD1AB39A}"/>
            </a:ext>
          </a:extLst>
        </xdr:cNvPr>
        <xdr:cNvSpPr>
          <a:spLocks noChangeShapeType="1"/>
        </xdr:cNvSpPr>
      </xdr:nvSpPr>
      <xdr:spPr bwMode="auto">
        <a:xfrm flipH="1">
          <a:off x="1927225" y="34582100"/>
          <a:ext cx="149225" cy="0"/>
        </a:xfrm>
        <a:prstGeom prst="line">
          <a:avLst/>
        </a:prstGeom>
        <a:noFill/>
        <a:ln w="9525">
          <a:solidFill>
            <a:srgbClr val="000000"/>
          </a:solidFill>
          <a:round/>
          <a:headEnd/>
          <a:tailEnd type="triangle" w="med" len="med"/>
        </a:ln>
      </xdr:spPr>
    </xdr:sp>
    <xdr:clientData/>
  </xdr:twoCellAnchor>
  <xdr:twoCellAnchor>
    <xdr:from>
      <xdr:col>2</xdr:col>
      <xdr:colOff>542925</xdr:colOff>
      <xdr:row>455</xdr:row>
      <xdr:rowOff>114300</xdr:rowOff>
    </xdr:from>
    <xdr:to>
      <xdr:col>2</xdr:col>
      <xdr:colOff>542925</xdr:colOff>
      <xdr:row>455</xdr:row>
      <xdr:rowOff>114300</xdr:rowOff>
    </xdr:to>
    <xdr:sp macro="" textlink="">
      <xdr:nvSpPr>
        <xdr:cNvPr id="302" name="Line 8">
          <a:extLst>
            <a:ext uri="{FF2B5EF4-FFF2-40B4-BE49-F238E27FC236}">
              <a16:creationId xmlns:a16="http://schemas.microsoft.com/office/drawing/2014/main" id="{B18C273C-D180-4D15-9219-847AA4CBC754}"/>
            </a:ext>
          </a:extLst>
        </xdr:cNvPr>
        <xdr:cNvSpPr>
          <a:spLocks noChangeShapeType="1"/>
        </xdr:cNvSpPr>
      </xdr:nvSpPr>
      <xdr:spPr bwMode="auto">
        <a:xfrm flipH="1">
          <a:off x="1927225" y="74606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483</xdr:row>
      <xdr:rowOff>95250</xdr:rowOff>
    </xdr:from>
    <xdr:to>
      <xdr:col>2</xdr:col>
      <xdr:colOff>38100</xdr:colOff>
      <xdr:row>483</xdr:row>
      <xdr:rowOff>104775</xdr:rowOff>
    </xdr:to>
    <xdr:sp macro="" textlink="">
      <xdr:nvSpPr>
        <xdr:cNvPr id="303" name="Line 7">
          <a:extLst>
            <a:ext uri="{FF2B5EF4-FFF2-40B4-BE49-F238E27FC236}">
              <a16:creationId xmlns:a16="http://schemas.microsoft.com/office/drawing/2014/main" id="{36AC3232-F938-4DB0-A1C2-0AD46AA8E061}"/>
            </a:ext>
          </a:extLst>
        </xdr:cNvPr>
        <xdr:cNvSpPr>
          <a:spLocks noChangeShapeType="1"/>
        </xdr:cNvSpPr>
      </xdr:nvSpPr>
      <xdr:spPr bwMode="auto">
        <a:xfrm flipH="1" flipV="1">
          <a:off x="1384300" y="792099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484</xdr:row>
      <xdr:rowOff>114300</xdr:rowOff>
    </xdr:from>
    <xdr:to>
      <xdr:col>2</xdr:col>
      <xdr:colOff>0</xdr:colOff>
      <xdr:row>484</xdr:row>
      <xdr:rowOff>114300</xdr:rowOff>
    </xdr:to>
    <xdr:sp macro="" textlink="">
      <xdr:nvSpPr>
        <xdr:cNvPr id="304" name="Line 8">
          <a:extLst>
            <a:ext uri="{FF2B5EF4-FFF2-40B4-BE49-F238E27FC236}">
              <a16:creationId xmlns:a16="http://schemas.microsoft.com/office/drawing/2014/main" id="{DC022B59-2B1D-40C9-BF06-435C03A8F752}"/>
            </a:ext>
          </a:extLst>
        </xdr:cNvPr>
        <xdr:cNvSpPr>
          <a:spLocks noChangeShapeType="1"/>
        </xdr:cNvSpPr>
      </xdr:nvSpPr>
      <xdr:spPr bwMode="auto">
        <a:xfrm flipH="1">
          <a:off x="1384300" y="79394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305" name="Line 7">
          <a:extLst>
            <a:ext uri="{FF2B5EF4-FFF2-40B4-BE49-F238E27FC236}">
              <a16:creationId xmlns:a16="http://schemas.microsoft.com/office/drawing/2014/main" id="{D9935CC8-304C-40DD-B19A-8B8B39F95316}"/>
            </a:ext>
          </a:extLst>
        </xdr:cNvPr>
        <xdr:cNvSpPr>
          <a:spLocks noChangeShapeType="1"/>
        </xdr:cNvSpPr>
      </xdr:nvSpPr>
      <xdr:spPr bwMode="auto">
        <a:xfrm flipH="1" flipV="1">
          <a:off x="1851025" y="343979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306" name="Line 8">
          <a:extLst>
            <a:ext uri="{FF2B5EF4-FFF2-40B4-BE49-F238E27FC236}">
              <a16:creationId xmlns:a16="http://schemas.microsoft.com/office/drawing/2014/main" id="{E06AA4A7-8987-4A20-B3F0-370103F1E2F2}"/>
            </a:ext>
          </a:extLst>
        </xdr:cNvPr>
        <xdr:cNvSpPr>
          <a:spLocks noChangeShapeType="1"/>
        </xdr:cNvSpPr>
      </xdr:nvSpPr>
      <xdr:spPr bwMode="auto">
        <a:xfrm flipH="1">
          <a:off x="1927225" y="345821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307" name="Line 8">
          <a:extLst>
            <a:ext uri="{FF2B5EF4-FFF2-40B4-BE49-F238E27FC236}">
              <a16:creationId xmlns:a16="http://schemas.microsoft.com/office/drawing/2014/main" id="{5B98ABF3-D598-4EE2-AEF0-97CC8DE2C8D3}"/>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308" name="Line 7">
          <a:extLst>
            <a:ext uri="{FF2B5EF4-FFF2-40B4-BE49-F238E27FC236}">
              <a16:creationId xmlns:a16="http://schemas.microsoft.com/office/drawing/2014/main" id="{275A952A-99F2-43FB-8959-3861EF455AB8}"/>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309" name="Line 8">
          <a:extLst>
            <a:ext uri="{FF2B5EF4-FFF2-40B4-BE49-F238E27FC236}">
              <a16:creationId xmlns:a16="http://schemas.microsoft.com/office/drawing/2014/main" id="{E744D873-6B97-4AA4-91D7-833E98D71C7C}"/>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310" name="Line 7">
          <a:extLst>
            <a:ext uri="{FF2B5EF4-FFF2-40B4-BE49-F238E27FC236}">
              <a16:creationId xmlns:a16="http://schemas.microsoft.com/office/drawing/2014/main" id="{108C20FD-63BD-428C-812D-142F50981101}"/>
            </a:ext>
          </a:extLst>
        </xdr:cNvPr>
        <xdr:cNvSpPr>
          <a:spLocks noChangeShapeType="1"/>
        </xdr:cNvSpPr>
      </xdr:nvSpPr>
      <xdr:spPr bwMode="auto">
        <a:xfrm flipH="1" flipV="1">
          <a:off x="1851025" y="319595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311" name="Line 8">
          <a:extLst>
            <a:ext uri="{FF2B5EF4-FFF2-40B4-BE49-F238E27FC236}">
              <a16:creationId xmlns:a16="http://schemas.microsoft.com/office/drawing/2014/main" id="{FFD4FE91-BD0D-409D-817E-BE4327A2CFE4}"/>
            </a:ext>
          </a:extLst>
        </xdr:cNvPr>
        <xdr:cNvSpPr>
          <a:spLocks noChangeShapeType="1"/>
        </xdr:cNvSpPr>
      </xdr:nvSpPr>
      <xdr:spPr bwMode="auto">
        <a:xfrm flipH="1">
          <a:off x="1927225" y="321564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312" name="Line 8">
          <a:extLst>
            <a:ext uri="{FF2B5EF4-FFF2-40B4-BE49-F238E27FC236}">
              <a16:creationId xmlns:a16="http://schemas.microsoft.com/office/drawing/2014/main" id="{70638884-3D0F-467C-8456-6AB22D0E452C}"/>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313" name="Line 8">
          <a:extLst>
            <a:ext uri="{FF2B5EF4-FFF2-40B4-BE49-F238E27FC236}">
              <a16:creationId xmlns:a16="http://schemas.microsoft.com/office/drawing/2014/main" id="{B93F184C-74F4-4712-9926-3A4C80780BBE}"/>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314" name="Line 8">
          <a:extLst>
            <a:ext uri="{FF2B5EF4-FFF2-40B4-BE49-F238E27FC236}">
              <a16:creationId xmlns:a16="http://schemas.microsoft.com/office/drawing/2014/main" id="{8FBA1CD1-CA5E-4C5E-8361-5542BCA0B893}"/>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315" name="Line 8">
          <a:extLst>
            <a:ext uri="{FF2B5EF4-FFF2-40B4-BE49-F238E27FC236}">
              <a16:creationId xmlns:a16="http://schemas.microsoft.com/office/drawing/2014/main" id="{D0EDAC61-70C1-4A2D-BC0B-1FF3FF469009}"/>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411</xdr:row>
      <xdr:rowOff>114300</xdr:rowOff>
    </xdr:from>
    <xdr:to>
      <xdr:col>2</xdr:col>
      <xdr:colOff>76200</xdr:colOff>
      <xdr:row>411</xdr:row>
      <xdr:rowOff>114300</xdr:rowOff>
    </xdr:to>
    <xdr:sp macro="" textlink="">
      <xdr:nvSpPr>
        <xdr:cNvPr id="316" name="Line 8">
          <a:extLst>
            <a:ext uri="{FF2B5EF4-FFF2-40B4-BE49-F238E27FC236}">
              <a16:creationId xmlns:a16="http://schemas.microsoft.com/office/drawing/2014/main" id="{24166B9D-1689-4442-8CD4-7EEFD5CD2C15}"/>
            </a:ext>
          </a:extLst>
        </xdr:cNvPr>
        <xdr:cNvSpPr>
          <a:spLocks noChangeShapeType="1"/>
        </xdr:cNvSpPr>
      </xdr:nvSpPr>
      <xdr:spPr bwMode="auto">
        <a:xfrm flipH="1">
          <a:off x="1460500" y="6734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439</xdr:row>
      <xdr:rowOff>95250</xdr:rowOff>
    </xdr:from>
    <xdr:to>
      <xdr:col>2</xdr:col>
      <xdr:colOff>38100</xdr:colOff>
      <xdr:row>439</xdr:row>
      <xdr:rowOff>104775</xdr:rowOff>
    </xdr:to>
    <xdr:sp macro="" textlink="">
      <xdr:nvSpPr>
        <xdr:cNvPr id="317" name="Line 7">
          <a:extLst>
            <a:ext uri="{FF2B5EF4-FFF2-40B4-BE49-F238E27FC236}">
              <a16:creationId xmlns:a16="http://schemas.microsoft.com/office/drawing/2014/main" id="{F2589EBA-9813-4A78-A8B9-9B8A7E96872F}"/>
            </a:ext>
          </a:extLst>
        </xdr:cNvPr>
        <xdr:cNvSpPr>
          <a:spLocks noChangeShapeType="1"/>
        </xdr:cNvSpPr>
      </xdr:nvSpPr>
      <xdr:spPr bwMode="auto">
        <a:xfrm flipH="1" flipV="1">
          <a:off x="1384300" y="71945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440</xdr:row>
      <xdr:rowOff>114300</xdr:rowOff>
    </xdr:from>
    <xdr:to>
      <xdr:col>2</xdr:col>
      <xdr:colOff>0</xdr:colOff>
      <xdr:row>440</xdr:row>
      <xdr:rowOff>114300</xdr:rowOff>
    </xdr:to>
    <xdr:sp macro="" textlink="">
      <xdr:nvSpPr>
        <xdr:cNvPr id="318" name="Line 8">
          <a:extLst>
            <a:ext uri="{FF2B5EF4-FFF2-40B4-BE49-F238E27FC236}">
              <a16:creationId xmlns:a16="http://schemas.microsoft.com/office/drawing/2014/main" id="{93E06A04-110A-45D4-948E-C55D9A3A0A42}"/>
            </a:ext>
          </a:extLst>
        </xdr:cNvPr>
        <xdr:cNvSpPr>
          <a:spLocks noChangeShapeType="1"/>
        </xdr:cNvSpPr>
      </xdr:nvSpPr>
      <xdr:spPr bwMode="auto">
        <a:xfrm flipH="1">
          <a:off x="1384300" y="7212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319" name="Line 8">
          <a:extLst>
            <a:ext uri="{FF2B5EF4-FFF2-40B4-BE49-F238E27FC236}">
              <a16:creationId xmlns:a16="http://schemas.microsoft.com/office/drawing/2014/main" id="{4CA4EB9E-6C0B-4C2A-BC4E-53ABB1B0E321}"/>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320" name="Line 7">
          <a:extLst>
            <a:ext uri="{FF2B5EF4-FFF2-40B4-BE49-F238E27FC236}">
              <a16:creationId xmlns:a16="http://schemas.microsoft.com/office/drawing/2014/main" id="{FDA7D93F-652E-4CE9-A404-871779FD8AAB}"/>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321" name="Line 8">
          <a:extLst>
            <a:ext uri="{FF2B5EF4-FFF2-40B4-BE49-F238E27FC236}">
              <a16:creationId xmlns:a16="http://schemas.microsoft.com/office/drawing/2014/main" id="{C8D47FA5-F719-40C5-BB00-25E4454E4133}"/>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322" name="Line 7">
          <a:extLst>
            <a:ext uri="{FF2B5EF4-FFF2-40B4-BE49-F238E27FC236}">
              <a16:creationId xmlns:a16="http://schemas.microsoft.com/office/drawing/2014/main" id="{F156D807-C3C2-4C26-9C27-CB6BF3FECF69}"/>
            </a:ext>
          </a:extLst>
        </xdr:cNvPr>
        <xdr:cNvSpPr>
          <a:spLocks noChangeShapeType="1"/>
        </xdr:cNvSpPr>
      </xdr:nvSpPr>
      <xdr:spPr bwMode="auto">
        <a:xfrm flipH="1" flipV="1">
          <a:off x="1851025" y="319595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323" name="Line 8">
          <a:extLst>
            <a:ext uri="{FF2B5EF4-FFF2-40B4-BE49-F238E27FC236}">
              <a16:creationId xmlns:a16="http://schemas.microsoft.com/office/drawing/2014/main" id="{5B5BDBAA-AED8-4822-BCB1-C29679969029}"/>
            </a:ext>
          </a:extLst>
        </xdr:cNvPr>
        <xdr:cNvSpPr>
          <a:spLocks noChangeShapeType="1"/>
        </xdr:cNvSpPr>
      </xdr:nvSpPr>
      <xdr:spPr bwMode="auto">
        <a:xfrm flipH="1">
          <a:off x="1927225" y="321564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383</xdr:row>
      <xdr:rowOff>114300</xdr:rowOff>
    </xdr:from>
    <xdr:to>
      <xdr:col>2</xdr:col>
      <xdr:colOff>85725</xdr:colOff>
      <xdr:row>383</xdr:row>
      <xdr:rowOff>114300</xdr:rowOff>
    </xdr:to>
    <xdr:sp macro="" textlink="">
      <xdr:nvSpPr>
        <xdr:cNvPr id="324" name="Line 8">
          <a:extLst>
            <a:ext uri="{FF2B5EF4-FFF2-40B4-BE49-F238E27FC236}">
              <a16:creationId xmlns:a16="http://schemas.microsoft.com/office/drawing/2014/main" id="{7419808C-B49F-4E28-8893-6A077591869D}"/>
            </a:ext>
          </a:extLst>
        </xdr:cNvPr>
        <xdr:cNvSpPr>
          <a:spLocks noChangeShapeType="1"/>
        </xdr:cNvSpPr>
      </xdr:nvSpPr>
      <xdr:spPr bwMode="auto">
        <a:xfrm flipH="1">
          <a:off x="1927225" y="62547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409</xdr:row>
      <xdr:rowOff>95250</xdr:rowOff>
    </xdr:from>
    <xdr:to>
      <xdr:col>2</xdr:col>
      <xdr:colOff>38100</xdr:colOff>
      <xdr:row>409</xdr:row>
      <xdr:rowOff>104775</xdr:rowOff>
    </xdr:to>
    <xdr:sp macro="" textlink="">
      <xdr:nvSpPr>
        <xdr:cNvPr id="325" name="Line 7">
          <a:extLst>
            <a:ext uri="{FF2B5EF4-FFF2-40B4-BE49-F238E27FC236}">
              <a16:creationId xmlns:a16="http://schemas.microsoft.com/office/drawing/2014/main" id="{9FAE8841-1A26-4E32-A02B-3C8F3408F090}"/>
            </a:ext>
          </a:extLst>
        </xdr:cNvPr>
        <xdr:cNvSpPr>
          <a:spLocks noChangeShapeType="1"/>
        </xdr:cNvSpPr>
      </xdr:nvSpPr>
      <xdr:spPr bwMode="auto">
        <a:xfrm flipH="1" flipV="1">
          <a:off x="1384300" y="66992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410</xdr:row>
      <xdr:rowOff>114300</xdr:rowOff>
    </xdr:from>
    <xdr:to>
      <xdr:col>2</xdr:col>
      <xdr:colOff>0</xdr:colOff>
      <xdr:row>410</xdr:row>
      <xdr:rowOff>114300</xdr:rowOff>
    </xdr:to>
    <xdr:sp macro="" textlink="">
      <xdr:nvSpPr>
        <xdr:cNvPr id="326" name="Line 8">
          <a:extLst>
            <a:ext uri="{FF2B5EF4-FFF2-40B4-BE49-F238E27FC236}">
              <a16:creationId xmlns:a16="http://schemas.microsoft.com/office/drawing/2014/main" id="{8FED073D-76AD-45B3-BC81-E7EA5CA30D7D}"/>
            </a:ext>
          </a:extLst>
        </xdr:cNvPr>
        <xdr:cNvSpPr>
          <a:spLocks noChangeShapeType="1"/>
        </xdr:cNvSpPr>
      </xdr:nvSpPr>
      <xdr:spPr bwMode="auto">
        <a:xfrm flipH="1">
          <a:off x="1384300" y="6717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173</xdr:row>
      <xdr:rowOff>95250</xdr:rowOff>
    </xdr:from>
    <xdr:to>
      <xdr:col>3</xdr:col>
      <xdr:colOff>38100</xdr:colOff>
      <xdr:row>173</xdr:row>
      <xdr:rowOff>104775</xdr:rowOff>
    </xdr:to>
    <xdr:sp macro="" textlink="">
      <xdr:nvSpPr>
        <xdr:cNvPr id="327" name="Line 7">
          <a:extLst>
            <a:ext uri="{FF2B5EF4-FFF2-40B4-BE49-F238E27FC236}">
              <a16:creationId xmlns:a16="http://schemas.microsoft.com/office/drawing/2014/main" id="{1AE69ABF-DA0A-48BE-BCE2-76A7FB0042F2}"/>
            </a:ext>
          </a:extLst>
        </xdr:cNvPr>
        <xdr:cNvSpPr>
          <a:spLocks noChangeShapeType="1"/>
        </xdr:cNvSpPr>
      </xdr:nvSpPr>
      <xdr:spPr bwMode="auto">
        <a:xfrm flipH="1" flipV="1">
          <a:off x="1851025" y="264477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328" name="Line 8">
          <a:extLst>
            <a:ext uri="{FF2B5EF4-FFF2-40B4-BE49-F238E27FC236}">
              <a16:creationId xmlns:a16="http://schemas.microsoft.com/office/drawing/2014/main" id="{1F8ED128-8098-4440-8731-8367BC2A1F55}"/>
            </a:ext>
          </a:extLst>
        </xdr:cNvPr>
        <xdr:cNvSpPr>
          <a:spLocks noChangeShapeType="1"/>
        </xdr:cNvSpPr>
      </xdr:nvSpPr>
      <xdr:spPr bwMode="auto">
        <a:xfrm flipH="1">
          <a:off x="1927225" y="266446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434</xdr:row>
      <xdr:rowOff>114300</xdr:rowOff>
    </xdr:from>
    <xdr:to>
      <xdr:col>2</xdr:col>
      <xdr:colOff>76200</xdr:colOff>
      <xdr:row>434</xdr:row>
      <xdr:rowOff>114300</xdr:rowOff>
    </xdr:to>
    <xdr:sp macro="" textlink="">
      <xdr:nvSpPr>
        <xdr:cNvPr id="329" name="Line 8">
          <a:extLst>
            <a:ext uri="{FF2B5EF4-FFF2-40B4-BE49-F238E27FC236}">
              <a16:creationId xmlns:a16="http://schemas.microsoft.com/office/drawing/2014/main" id="{E93D07C7-49DE-493C-93AF-BD792D6C9ED2}"/>
            </a:ext>
          </a:extLst>
        </xdr:cNvPr>
        <xdr:cNvSpPr>
          <a:spLocks noChangeShapeType="1"/>
        </xdr:cNvSpPr>
      </xdr:nvSpPr>
      <xdr:spPr bwMode="auto">
        <a:xfrm flipH="1">
          <a:off x="1460500" y="7113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361</xdr:row>
      <xdr:rowOff>114300</xdr:rowOff>
    </xdr:from>
    <xdr:to>
      <xdr:col>2</xdr:col>
      <xdr:colOff>76200</xdr:colOff>
      <xdr:row>361</xdr:row>
      <xdr:rowOff>114300</xdr:rowOff>
    </xdr:to>
    <xdr:sp macro="" textlink="">
      <xdr:nvSpPr>
        <xdr:cNvPr id="330" name="Line 8">
          <a:extLst>
            <a:ext uri="{FF2B5EF4-FFF2-40B4-BE49-F238E27FC236}">
              <a16:creationId xmlns:a16="http://schemas.microsoft.com/office/drawing/2014/main" id="{0C4C57C9-DA09-45F0-B92F-701E56F6924B}"/>
            </a:ext>
          </a:extLst>
        </xdr:cNvPr>
        <xdr:cNvSpPr>
          <a:spLocks noChangeShapeType="1"/>
        </xdr:cNvSpPr>
      </xdr:nvSpPr>
      <xdr:spPr bwMode="auto">
        <a:xfrm flipH="1">
          <a:off x="1460500" y="58616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434</xdr:row>
      <xdr:rowOff>114300</xdr:rowOff>
    </xdr:from>
    <xdr:to>
      <xdr:col>2</xdr:col>
      <xdr:colOff>76200</xdr:colOff>
      <xdr:row>434</xdr:row>
      <xdr:rowOff>114300</xdr:rowOff>
    </xdr:to>
    <xdr:sp macro="" textlink="">
      <xdr:nvSpPr>
        <xdr:cNvPr id="331" name="Line 8">
          <a:extLst>
            <a:ext uri="{FF2B5EF4-FFF2-40B4-BE49-F238E27FC236}">
              <a16:creationId xmlns:a16="http://schemas.microsoft.com/office/drawing/2014/main" id="{06D10D3C-DC6C-4CD0-A077-C8B41A82D55A}"/>
            </a:ext>
          </a:extLst>
        </xdr:cNvPr>
        <xdr:cNvSpPr>
          <a:spLocks noChangeShapeType="1"/>
        </xdr:cNvSpPr>
      </xdr:nvSpPr>
      <xdr:spPr bwMode="auto">
        <a:xfrm flipH="1">
          <a:off x="1460500" y="7113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361</xdr:row>
      <xdr:rowOff>114300</xdr:rowOff>
    </xdr:from>
    <xdr:to>
      <xdr:col>2</xdr:col>
      <xdr:colOff>76200</xdr:colOff>
      <xdr:row>361</xdr:row>
      <xdr:rowOff>114300</xdr:rowOff>
    </xdr:to>
    <xdr:sp macro="" textlink="">
      <xdr:nvSpPr>
        <xdr:cNvPr id="332" name="Line 8">
          <a:extLst>
            <a:ext uri="{FF2B5EF4-FFF2-40B4-BE49-F238E27FC236}">
              <a16:creationId xmlns:a16="http://schemas.microsoft.com/office/drawing/2014/main" id="{4CE636DA-50CB-41BE-8B41-7721D66A8D50}"/>
            </a:ext>
          </a:extLst>
        </xdr:cNvPr>
        <xdr:cNvSpPr>
          <a:spLocks noChangeShapeType="1"/>
        </xdr:cNvSpPr>
      </xdr:nvSpPr>
      <xdr:spPr bwMode="auto">
        <a:xfrm flipH="1">
          <a:off x="1460500" y="58616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353</xdr:row>
      <xdr:rowOff>114300</xdr:rowOff>
    </xdr:from>
    <xdr:to>
      <xdr:col>2</xdr:col>
      <xdr:colOff>76200</xdr:colOff>
      <xdr:row>353</xdr:row>
      <xdr:rowOff>114300</xdr:rowOff>
    </xdr:to>
    <xdr:sp macro="" textlink="">
      <xdr:nvSpPr>
        <xdr:cNvPr id="333" name="Line 8">
          <a:extLst>
            <a:ext uri="{FF2B5EF4-FFF2-40B4-BE49-F238E27FC236}">
              <a16:creationId xmlns:a16="http://schemas.microsoft.com/office/drawing/2014/main" id="{6DEBE1BB-F059-4CBD-AA1A-CB2353243371}"/>
            </a:ext>
          </a:extLst>
        </xdr:cNvPr>
        <xdr:cNvSpPr>
          <a:spLocks noChangeShapeType="1"/>
        </xdr:cNvSpPr>
      </xdr:nvSpPr>
      <xdr:spPr bwMode="auto">
        <a:xfrm flipH="1">
          <a:off x="1460500" y="5719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384</xdr:row>
      <xdr:rowOff>95250</xdr:rowOff>
    </xdr:from>
    <xdr:to>
      <xdr:col>2</xdr:col>
      <xdr:colOff>38100</xdr:colOff>
      <xdr:row>384</xdr:row>
      <xdr:rowOff>104775</xdr:rowOff>
    </xdr:to>
    <xdr:sp macro="" textlink="">
      <xdr:nvSpPr>
        <xdr:cNvPr id="334" name="Line 7">
          <a:extLst>
            <a:ext uri="{FF2B5EF4-FFF2-40B4-BE49-F238E27FC236}">
              <a16:creationId xmlns:a16="http://schemas.microsoft.com/office/drawing/2014/main" id="{749F1A96-DD18-4475-BD59-09C7653B2D31}"/>
            </a:ext>
          </a:extLst>
        </xdr:cNvPr>
        <xdr:cNvSpPr>
          <a:spLocks noChangeShapeType="1"/>
        </xdr:cNvSpPr>
      </xdr:nvSpPr>
      <xdr:spPr bwMode="auto">
        <a:xfrm flipH="1" flipV="1">
          <a:off x="1384300" y="627634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385</xdr:row>
      <xdr:rowOff>114300</xdr:rowOff>
    </xdr:from>
    <xdr:to>
      <xdr:col>2</xdr:col>
      <xdr:colOff>0</xdr:colOff>
      <xdr:row>385</xdr:row>
      <xdr:rowOff>114300</xdr:rowOff>
    </xdr:to>
    <xdr:sp macro="" textlink="">
      <xdr:nvSpPr>
        <xdr:cNvPr id="335" name="Line 8">
          <a:extLst>
            <a:ext uri="{FF2B5EF4-FFF2-40B4-BE49-F238E27FC236}">
              <a16:creationId xmlns:a16="http://schemas.microsoft.com/office/drawing/2014/main" id="{F03B3500-F36F-4685-BC56-CA9B3B408875}"/>
            </a:ext>
          </a:extLst>
        </xdr:cNvPr>
        <xdr:cNvSpPr>
          <a:spLocks noChangeShapeType="1"/>
        </xdr:cNvSpPr>
      </xdr:nvSpPr>
      <xdr:spPr bwMode="auto">
        <a:xfrm flipH="1">
          <a:off x="1384300" y="62947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383</xdr:row>
      <xdr:rowOff>114300</xdr:rowOff>
    </xdr:from>
    <xdr:to>
      <xdr:col>2</xdr:col>
      <xdr:colOff>85725</xdr:colOff>
      <xdr:row>383</xdr:row>
      <xdr:rowOff>114300</xdr:rowOff>
    </xdr:to>
    <xdr:sp macro="" textlink="">
      <xdr:nvSpPr>
        <xdr:cNvPr id="336" name="Line 8">
          <a:extLst>
            <a:ext uri="{FF2B5EF4-FFF2-40B4-BE49-F238E27FC236}">
              <a16:creationId xmlns:a16="http://schemas.microsoft.com/office/drawing/2014/main" id="{1EA4F7E9-F6C0-40C5-B6F2-6CF1091B84F3}"/>
            </a:ext>
          </a:extLst>
        </xdr:cNvPr>
        <xdr:cNvSpPr>
          <a:spLocks noChangeShapeType="1"/>
        </xdr:cNvSpPr>
      </xdr:nvSpPr>
      <xdr:spPr bwMode="auto">
        <a:xfrm flipH="1">
          <a:off x="1927225" y="62547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409</xdr:row>
      <xdr:rowOff>95250</xdr:rowOff>
    </xdr:from>
    <xdr:to>
      <xdr:col>2</xdr:col>
      <xdr:colOff>38100</xdr:colOff>
      <xdr:row>409</xdr:row>
      <xdr:rowOff>104775</xdr:rowOff>
    </xdr:to>
    <xdr:sp macro="" textlink="">
      <xdr:nvSpPr>
        <xdr:cNvPr id="337" name="Line 7">
          <a:extLst>
            <a:ext uri="{FF2B5EF4-FFF2-40B4-BE49-F238E27FC236}">
              <a16:creationId xmlns:a16="http://schemas.microsoft.com/office/drawing/2014/main" id="{E000B8D9-7344-4DE8-9DAA-AFE470F57F4C}"/>
            </a:ext>
          </a:extLst>
        </xdr:cNvPr>
        <xdr:cNvSpPr>
          <a:spLocks noChangeShapeType="1"/>
        </xdr:cNvSpPr>
      </xdr:nvSpPr>
      <xdr:spPr bwMode="auto">
        <a:xfrm flipH="1" flipV="1">
          <a:off x="1384300" y="66992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410</xdr:row>
      <xdr:rowOff>114300</xdr:rowOff>
    </xdr:from>
    <xdr:to>
      <xdr:col>2</xdr:col>
      <xdr:colOff>0</xdr:colOff>
      <xdr:row>410</xdr:row>
      <xdr:rowOff>114300</xdr:rowOff>
    </xdr:to>
    <xdr:sp macro="" textlink="">
      <xdr:nvSpPr>
        <xdr:cNvPr id="338" name="Line 8">
          <a:extLst>
            <a:ext uri="{FF2B5EF4-FFF2-40B4-BE49-F238E27FC236}">
              <a16:creationId xmlns:a16="http://schemas.microsoft.com/office/drawing/2014/main" id="{601CD6B2-5809-4E53-A6F0-D0A02BAB8179}"/>
            </a:ext>
          </a:extLst>
        </xdr:cNvPr>
        <xdr:cNvSpPr>
          <a:spLocks noChangeShapeType="1"/>
        </xdr:cNvSpPr>
      </xdr:nvSpPr>
      <xdr:spPr bwMode="auto">
        <a:xfrm flipH="1">
          <a:off x="1384300" y="6717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339" name="Line 8">
          <a:extLst>
            <a:ext uri="{FF2B5EF4-FFF2-40B4-BE49-F238E27FC236}">
              <a16:creationId xmlns:a16="http://schemas.microsoft.com/office/drawing/2014/main" id="{D5B36983-AC58-49C3-86B9-BB1E2FBA33A0}"/>
            </a:ext>
          </a:extLst>
        </xdr:cNvPr>
        <xdr:cNvSpPr>
          <a:spLocks noChangeShapeType="1"/>
        </xdr:cNvSpPr>
      </xdr:nvSpPr>
      <xdr:spPr bwMode="auto">
        <a:xfrm flipH="1">
          <a:off x="1927225" y="266446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355</xdr:row>
      <xdr:rowOff>114300</xdr:rowOff>
    </xdr:from>
    <xdr:to>
      <xdr:col>2</xdr:col>
      <xdr:colOff>85725</xdr:colOff>
      <xdr:row>355</xdr:row>
      <xdr:rowOff>114300</xdr:rowOff>
    </xdr:to>
    <xdr:sp macro="" textlink="">
      <xdr:nvSpPr>
        <xdr:cNvPr id="340" name="Line 8">
          <a:extLst>
            <a:ext uri="{FF2B5EF4-FFF2-40B4-BE49-F238E27FC236}">
              <a16:creationId xmlns:a16="http://schemas.microsoft.com/office/drawing/2014/main" id="{9F5414B1-D633-48B2-BE6A-C87497F68CED}"/>
            </a:ext>
          </a:extLst>
        </xdr:cNvPr>
        <xdr:cNvSpPr>
          <a:spLocks noChangeShapeType="1"/>
        </xdr:cNvSpPr>
      </xdr:nvSpPr>
      <xdr:spPr bwMode="auto">
        <a:xfrm flipH="1">
          <a:off x="1927225" y="57550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371</xdr:row>
      <xdr:rowOff>95250</xdr:rowOff>
    </xdr:from>
    <xdr:to>
      <xdr:col>2</xdr:col>
      <xdr:colOff>38100</xdr:colOff>
      <xdr:row>371</xdr:row>
      <xdr:rowOff>104775</xdr:rowOff>
    </xdr:to>
    <xdr:sp macro="" textlink="">
      <xdr:nvSpPr>
        <xdr:cNvPr id="341" name="Line 7">
          <a:extLst>
            <a:ext uri="{FF2B5EF4-FFF2-40B4-BE49-F238E27FC236}">
              <a16:creationId xmlns:a16="http://schemas.microsoft.com/office/drawing/2014/main" id="{65C83E56-F517-480C-8223-4433C5CE9973}"/>
            </a:ext>
          </a:extLst>
        </xdr:cNvPr>
        <xdr:cNvSpPr>
          <a:spLocks noChangeShapeType="1"/>
        </xdr:cNvSpPr>
      </xdr:nvSpPr>
      <xdr:spPr bwMode="auto">
        <a:xfrm flipH="1" flipV="1">
          <a:off x="1384300" y="603250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372</xdr:row>
      <xdr:rowOff>114300</xdr:rowOff>
    </xdr:from>
    <xdr:to>
      <xdr:col>2</xdr:col>
      <xdr:colOff>0</xdr:colOff>
      <xdr:row>372</xdr:row>
      <xdr:rowOff>114300</xdr:rowOff>
    </xdr:to>
    <xdr:sp macro="" textlink="">
      <xdr:nvSpPr>
        <xdr:cNvPr id="342" name="Line 8">
          <a:extLst>
            <a:ext uri="{FF2B5EF4-FFF2-40B4-BE49-F238E27FC236}">
              <a16:creationId xmlns:a16="http://schemas.microsoft.com/office/drawing/2014/main" id="{D5CB626A-18FD-4FC9-9220-A640084D2DF6}"/>
            </a:ext>
          </a:extLst>
        </xdr:cNvPr>
        <xdr:cNvSpPr>
          <a:spLocks noChangeShapeType="1"/>
        </xdr:cNvSpPr>
      </xdr:nvSpPr>
      <xdr:spPr bwMode="auto">
        <a:xfrm flipH="1">
          <a:off x="1384300" y="6050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38100</xdr:colOff>
      <xdr:row>149</xdr:row>
      <xdr:rowOff>104775</xdr:rowOff>
    </xdr:to>
    <xdr:sp macro="" textlink="">
      <xdr:nvSpPr>
        <xdr:cNvPr id="343" name="Line 7">
          <a:extLst>
            <a:ext uri="{FF2B5EF4-FFF2-40B4-BE49-F238E27FC236}">
              <a16:creationId xmlns:a16="http://schemas.microsoft.com/office/drawing/2014/main" id="{28F1019A-C5DB-489D-8D6D-2D0065D5E38C}"/>
            </a:ext>
          </a:extLst>
        </xdr:cNvPr>
        <xdr:cNvSpPr>
          <a:spLocks noChangeShapeType="1"/>
        </xdr:cNvSpPr>
      </xdr:nvSpPr>
      <xdr:spPr bwMode="auto">
        <a:xfrm flipH="1" flipV="1">
          <a:off x="1851025" y="2471420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344" name="Line 8">
          <a:extLst>
            <a:ext uri="{FF2B5EF4-FFF2-40B4-BE49-F238E27FC236}">
              <a16:creationId xmlns:a16="http://schemas.microsoft.com/office/drawing/2014/main" id="{0BB39733-5259-47EC-9F78-92B57B09E729}"/>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398</xdr:row>
      <xdr:rowOff>114300</xdr:rowOff>
    </xdr:from>
    <xdr:to>
      <xdr:col>2</xdr:col>
      <xdr:colOff>76200</xdr:colOff>
      <xdr:row>398</xdr:row>
      <xdr:rowOff>114300</xdr:rowOff>
    </xdr:to>
    <xdr:sp macro="" textlink="">
      <xdr:nvSpPr>
        <xdr:cNvPr id="345" name="Line 8">
          <a:extLst>
            <a:ext uri="{FF2B5EF4-FFF2-40B4-BE49-F238E27FC236}">
              <a16:creationId xmlns:a16="http://schemas.microsoft.com/office/drawing/2014/main" id="{905C3EDF-2FDC-4F23-93C8-5D01DF8B0B19}"/>
            </a:ext>
          </a:extLst>
        </xdr:cNvPr>
        <xdr:cNvSpPr>
          <a:spLocks noChangeShapeType="1"/>
        </xdr:cNvSpPr>
      </xdr:nvSpPr>
      <xdr:spPr bwMode="auto">
        <a:xfrm flipH="1">
          <a:off x="1460500" y="65151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336</xdr:row>
      <xdr:rowOff>114300</xdr:rowOff>
    </xdr:from>
    <xdr:to>
      <xdr:col>2</xdr:col>
      <xdr:colOff>76200</xdr:colOff>
      <xdr:row>336</xdr:row>
      <xdr:rowOff>114300</xdr:rowOff>
    </xdr:to>
    <xdr:sp macro="" textlink="">
      <xdr:nvSpPr>
        <xdr:cNvPr id="346" name="Line 8">
          <a:extLst>
            <a:ext uri="{FF2B5EF4-FFF2-40B4-BE49-F238E27FC236}">
              <a16:creationId xmlns:a16="http://schemas.microsoft.com/office/drawing/2014/main" id="{7E0048A1-8AE1-4205-8EA2-092F0FBE912F}"/>
            </a:ext>
          </a:extLst>
        </xdr:cNvPr>
        <xdr:cNvSpPr>
          <a:spLocks noChangeShapeType="1"/>
        </xdr:cNvSpPr>
      </xdr:nvSpPr>
      <xdr:spPr bwMode="auto">
        <a:xfrm flipH="1">
          <a:off x="1460500" y="54229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398</xdr:row>
      <xdr:rowOff>114300</xdr:rowOff>
    </xdr:from>
    <xdr:to>
      <xdr:col>2</xdr:col>
      <xdr:colOff>76200</xdr:colOff>
      <xdr:row>398</xdr:row>
      <xdr:rowOff>114300</xdr:rowOff>
    </xdr:to>
    <xdr:sp macro="" textlink="">
      <xdr:nvSpPr>
        <xdr:cNvPr id="347" name="Line 8">
          <a:extLst>
            <a:ext uri="{FF2B5EF4-FFF2-40B4-BE49-F238E27FC236}">
              <a16:creationId xmlns:a16="http://schemas.microsoft.com/office/drawing/2014/main" id="{89F4528D-3B44-453E-86FB-E799CB3BBF03}"/>
            </a:ext>
          </a:extLst>
        </xdr:cNvPr>
        <xdr:cNvSpPr>
          <a:spLocks noChangeShapeType="1"/>
        </xdr:cNvSpPr>
      </xdr:nvSpPr>
      <xdr:spPr bwMode="auto">
        <a:xfrm flipH="1">
          <a:off x="1460500" y="65151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336</xdr:row>
      <xdr:rowOff>114300</xdr:rowOff>
    </xdr:from>
    <xdr:to>
      <xdr:col>2</xdr:col>
      <xdr:colOff>76200</xdr:colOff>
      <xdr:row>336</xdr:row>
      <xdr:rowOff>114300</xdr:rowOff>
    </xdr:to>
    <xdr:sp macro="" textlink="">
      <xdr:nvSpPr>
        <xdr:cNvPr id="348" name="Line 8">
          <a:extLst>
            <a:ext uri="{FF2B5EF4-FFF2-40B4-BE49-F238E27FC236}">
              <a16:creationId xmlns:a16="http://schemas.microsoft.com/office/drawing/2014/main" id="{E56D9B98-CAAE-40E4-8FA4-6B0991EA579E}"/>
            </a:ext>
          </a:extLst>
        </xdr:cNvPr>
        <xdr:cNvSpPr>
          <a:spLocks noChangeShapeType="1"/>
        </xdr:cNvSpPr>
      </xdr:nvSpPr>
      <xdr:spPr bwMode="auto">
        <a:xfrm flipH="1">
          <a:off x="1460500" y="54229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328</xdr:row>
      <xdr:rowOff>114300</xdr:rowOff>
    </xdr:from>
    <xdr:to>
      <xdr:col>2</xdr:col>
      <xdr:colOff>76200</xdr:colOff>
      <xdr:row>328</xdr:row>
      <xdr:rowOff>114300</xdr:rowOff>
    </xdr:to>
    <xdr:sp macro="" textlink="">
      <xdr:nvSpPr>
        <xdr:cNvPr id="349" name="Line 8">
          <a:extLst>
            <a:ext uri="{FF2B5EF4-FFF2-40B4-BE49-F238E27FC236}">
              <a16:creationId xmlns:a16="http://schemas.microsoft.com/office/drawing/2014/main" id="{62E1F288-20CA-45BA-A943-1E197FC35B46}"/>
            </a:ext>
          </a:extLst>
        </xdr:cNvPr>
        <xdr:cNvSpPr>
          <a:spLocks noChangeShapeType="1"/>
        </xdr:cNvSpPr>
      </xdr:nvSpPr>
      <xdr:spPr bwMode="auto">
        <a:xfrm flipH="1">
          <a:off x="1460500" y="52819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356</xdr:row>
      <xdr:rowOff>95250</xdr:rowOff>
    </xdr:from>
    <xdr:to>
      <xdr:col>2</xdr:col>
      <xdr:colOff>38100</xdr:colOff>
      <xdr:row>356</xdr:row>
      <xdr:rowOff>104775</xdr:rowOff>
    </xdr:to>
    <xdr:sp macro="" textlink="">
      <xdr:nvSpPr>
        <xdr:cNvPr id="350" name="Line 7">
          <a:extLst>
            <a:ext uri="{FF2B5EF4-FFF2-40B4-BE49-F238E27FC236}">
              <a16:creationId xmlns:a16="http://schemas.microsoft.com/office/drawing/2014/main" id="{9189310B-0D63-4A83-BC58-D8A2F5B7AFE4}"/>
            </a:ext>
          </a:extLst>
        </xdr:cNvPr>
        <xdr:cNvSpPr>
          <a:spLocks noChangeShapeType="1"/>
        </xdr:cNvSpPr>
      </xdr:nvSpPr>
      <xdr:spPr bwMode="auto">
        <a:xfrm flipH="1" flipV="1">
          <a:off x="1384300" y="577088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357</xdr:row>
      <xdr:rowOff>114300</xdr:rowOff>
    </xdr:from>
    <xdr:to>
      <xdr:col>2</xdr:col>
      <xdr:colOff>0</xdr:colOff>
      <xdr:row>357</xdr:row>
      <xdr:rowOff>114300</xdr:rowOff>
    </xdr:to>
    <xdr:sp macro="" textlink="">
      <xdr:nvSpPr>
        <xdr:cNvPr id="351" name="Line 8">
          <a:extLst>
            <a:ext uri="{FF2B5EF4-FFF2-40B4-BE49-F238E27FC236}">
              <a16:creationId xmlns:a16="http://schemas.microsoft.com/office/drawing/2014/main" id="{D47D7341-562C-4EE6-8154-E07F2C520B51}"/>
            </a:ext>
          </a:extLst>
        </xdr:cNvPr>
        <xdr:cNvSpPr>
          <a:spLocks noChangeShapeType="1"/>
        </xdr:cNvSpPr>
      </xdr:nvSpPr>
      <xdr:spPr bwMode="auto">
        <a:xfrm flipH="1">
          <a:off x="1384300" y="57905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355</xdr:row>
      <xdr:rowOff>114300</xdr:rowOff>
    </xdr:from>
    <xdr:to>
      <xdr:col>2</xdr:col>
      <xdr:colOff>85725</xdr:colOff>
      <xdr:row>355</xdr:row>
      <xdr:rowOff>114300</xdr:rowOff>
    </xdr:to>
    <xdr:sp macro="" textlink="">
      <xdr:nvSpPr>
        <xdr:cNvPr id="352" name="Line 8">
          <a:extLst>
            <a:ext uri="{FF2B5EF4-FFF2-40B4-BE49-F238E27FC236}">
              <a16:creationId xmlns:a16="http://schemas.microsoft.com/office/drawing/2014/main" id="{A36A5C6A-FA6C-4A9E-8670-CBB9FB214D9B}"/>
            </a:ext>
          </a:extLst>
        </xdr:cNvPr>
        <xdr:cNvSpPr>
          <a:spLocks noChangeShapeType="1"/>
        </xdr:cNvSpPr>
      </xdr:nvSpPr>
      <xdr:spPr bwMode="auto">
        <a:xfrm flipH="1">
          <a:off x="1927225" y="57550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371</xdr:row>
      <xdr:rowOff>95250</xdr:rowOff>
    </xdr:from>
    <xdr:to>
      <xdr:col>2</xdr:col>
      <xdr:colOff>38100</xdr:colOff>
      <xdr:row>371</xdr:row>
      <xdr:rowOff>104775</xdr:rowOff>
    </xdr:to>
    <xdr:sp macro="" textlink="">
      <xdr:nvSpPr>
        <xdr:cNvPr id="353" name="Line 7">
          <a:extLst>
            <a:ext uri="{FF2B5EF4-FFF2-40B4-BE49-F238E27FC236}">
              <a16:creationId xmlns:a16="http://schemas.microsoft.com/office/drawing/2014/main" id="{CBAC8B12-14BC-4D8D-9D37-6A8C3C636C41}"/>
            </a:ext>
          </a:extLst>
        </xdr:cNvPr>
        <xdr:cNvSpPr>
          <a:spLocks noChangeShapeType="1"/>
        </xdr:cNvSpPr>
      </xdr:nvSpPr>
      <xdr:spPr bwMode="auto">
        <a:xfrm flipH="1" flipV="1">
          <a:off x="1384300" y="603250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372</xdr:row>
      <xdr:rowOff>114300</xdr:rowOff>
    </xdr:from>
    <xdr:to>
      <xdr:col>2</xdr:col>
      <xdr:colOff>0</xdr:colOff>
      <xdr:row>372</xdr:row>
      <xdr:rowOff>114300</xdr:rowOff>
    </xdr:to>
    <xdr:sp macro="" textlink="">
      <xdr:nvSpPr>
        <xdr:cNvPr id="354" name="Line 8">
          <a:extLst>
            <a:ext uri="{FF2B5EF4-FFF2-40B4-BE49-F238E27FC236}">
              <a16:creationId xmlns:a16="http://schemas.microsoft.com/office/drawing/2014/main" id="{19029F12-D43E-4919-8639-ACB7F772D023}"/>
            </a:ext>
          </a:extLst>
        </xdr:cNvPr>
        <xdr:cNvSpPr>
          <a:spLocks noChangeShapeType="1"/>
        </xdr:cNvSpPr>
      </xdr:nvSpPr>
      <xdr:spPr bwMode="auto">
        <a:xfrm flipH="1">
          <a:off x="1384300" y="6050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355" name="Line 8">
          <a:extLst>
            <a:ext uri="{FF2B5EF4-FFF2-40B4-BE49-F238E27FC236}">
              <a16:creationId xmlns:a16="http://schemas.microsoft.com/office/drawing/2014/main" id="{B0496BBB-AFB1-4946-A580-D56F98163794}"/>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356" name="Line 8">
          <a:extLst>
            <a:ext uri="{FF2B5EF4-FFF2-40B4-BE49-F238E27FC236}">
              <a16:creationId xmlns:a16="http://schemas.microsoft.com/office/drawing/2014/main" id="{7CA51D7E-7A62-487F-8C07-C976F96FFED0}"/>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357" name="Line 7">
          <a:extLst>
            <a:ext uri="{FF2B5EF4-FFF2-40B4-BE49-F238E27FC236}">
              <a16:creationId xmlns:a16="http://schemas.microsoft.com/office/drawing/2014/main" id="{A93EA3D3-0872-4565-811B-8109AE48A896}"/>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358" name="Line 8">
          <a:extLst>
            <a:ext uri="{FF2B5EF4-FFF2-40B4-BE49-F238E27FC236}">
              <a16:creationId xmlns:a16="http://schemas.microsoft.com/office/drawing/2014/main" id="{F03DC742-4FF2-4DE1-9622-25A68B77DA52}"/>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359" name="Line 7">
          <a:extLst>
            <a:ext uri="{FF2B5EF4-FFF2-40B4-BE49-F238E27FC236}">
              <a16:creationId xmlns:a16="http://schemas.microsoft.com/office/drawing/2014/main" id="{038308C2-4503-414E-BDC7-470674919ED9}"/>
            </a:ext>
          </a:extLst>
        </xdr:cNvPr>
        <xdr:cNvSpPr>
          <a:spLocks noChangeShapeType="1"/>
        </xdr:cNvSpPr>
      </xdr:nvSpPr>
      <xdr:spPr bwMode="auto">
        <a:xfrm flipH="1" flipV="1">
          <a:off x="1851025" y="319595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360" name="Line 8">
          <a:extLst>
            <a:ext uri="{FF2B5EF4-FFF2-40B4-BE49-F238E27FC236}">
              <a16:creationId xmlns:a16="http://schemas.microsoft.com/office/drawing/2014/main" id="{76652F7E-3CB7-45E7-A6BA-512C8A797945}"/>
            </a:ext>
          </a:extLst>
        </xdr:cNvPr>
        <xdr:cNvSpPr>
          <a:spLocks noChangeShapeType="1"/>
        </xdr:cNvSpPr>
      </xdr:nvSpPr>
      <xdr:spPr bwMode="auto">
        <a:xfrm flipH="1">
          <a:off x="1927225" y="321564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361" name="Line 8">
          <a:extLst>
            <a:ext uri="{FF2B5EF4-FFF2-40B4-BE49-F238E27FC236}">
              <a16:creationId xmlns:a16="http://schemas.microsoft.com/office/drawing/2014/main" id="{6F7F83F6-054B-4E12-9653-079D1F106024}"/>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362" name="Line 8">
          <a:extLst>
            <a:ext uri="{FF2B5EF4-FFF2-40B4-BE49-F238E27FC236}">
              <a16:creationId xmlns:a16="http://schemas.microsoft.com/office/drawing/2014/main" id="{A1705C75-25A2-4EF6-9F97-A636FE0201E6}"/>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363" name="Line 8">
          <a:extLst>
            <a:ext uri="{FF2B5EF4-FFF2-40B4-BE49-F238E27FC236}">
              <a16:creationId xmlns:a16="http://schemas.microsoft.com/office/drawing/2014/main" id="{023CD70B-BD7A-4052-93D0-D674EC1169D9}"/>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364" name="Line 8">
          <a:extLst>
            <a:ext uri="{FF2B5EF4-FFF2-40B4-BE49-F238E27FC236}">
              <a16:creationId xmlns:a16="http://schemas.microsoft.com/office/drawing/2014/main" id="{E0736B08-8205-49A3-89B4-E0B1F650AC72}"/>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411</xdr:row>
      <xdr:rowOff>114300</xdr:rowOff>
    </xdr:from>
    <xdr:to>
      <xdr:col>2</xdr:col>
      <xdr:colOff>76200</xdr:colOff>
      <xdr:row>411</xdr:row>
      <xdr:rowOff>114300</xdr:rowOff>
    </xdr:to>
    <xdr:sp macro="" textlink="">
      <xdr:nvSpPr>
        <xdr:cNvPr id="365" name="Line 8">
          <a:extLst>
            <a:ext uri="{FF2B5EF4-FFF2-40B4-BE49-F238E27FC236}">
              <a16:creationId xmlns:a16="http://schemas.microsoft.com/office/drawing/2014/main" id="{21772AE0-0CDF-461D-9D74-7ABFBA03095D}"/>
            </a:ext>
          </a:extLst>
        </xdr:cNvPr>
        <xdr:cNvSpPr>
          <a:spLocks noChangeShapeType="1"/>
        </xdr:cNvSpPr>
      </xdr:nvSpPr>
      <xdr:spPr bwMode="auto">
        <a:xfrm flipH="1">
          <a:off x="1460500" y="6734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439</xdr:row>
      <xdr:rowOff>95250</xdr:rowOff>
    </xdr:from>
    <xdr:to>
      <xdr:col>2</xdr:col>
      <xdr:colOff>38100</xdr:colOff>
      <xdr:row>439</xdr:row>
      <xdr:rowOff>104775</xdr:rowOff>
    </xdr:to>
    <xdr:sp macro="" textlink="">
      <xdr:nvSpPr>
        <xdr:cNvPr id="366" name="Line 7">
          <a:extLst>
            <a:ext uri="{FF2B5EF4-FFF2-40B4-BE49-F238E27FC236}">
              <a16:creationId xmlns:a16="http://schemas.microsoft.com/office/drawing/2014/main" id="{F7556525-8269-406F-B208-ADEAFC86695D}"/>
            </a:ext>
          </a:extLst>
        </xdr:cNvPr>
        <xdr:cNvSpPr>
          <a:spLocks noChangeShapeType="1"/>
        </xdr:cNvSpPr>
      </xdr:nvSpPr>
      <xdr:spPr bwMode="auto">
        <a:xfrm flipH="1" flipV="1">
          <a:off x="1384300" y="71945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440</xdr:row>
      <xdr:rowOff>114300</xdr:rowOff>
    </xdr:from>
    <xdr:to>
      <xdr:col>2</xdr:col>
      <xdr:colOff>0</xdr:colOff>
      <xdr:row>440</xdr:row>
      <xdr:rowOff>114300</xdr:rowOff>
    </xdr:to>
    <xdr:sp macro="" textlink="">
      <xdr:nvSpPr>
        <xdr:cNvPr id="367" name="Line 8">
          <a:extLst>
            <a:ext uri="{FF2B5EF4-FFF2-40B4-BE49-F238E27FC236}">
              <a16:creationId xmlns:a16="http://schemas.microsoft.com/office/drawing/2014/main" id="{2824D2AE-7D8F-4BEB-A9D7-D0BBD092E116}"/>
            </a:ext>
          </a:extLst>
        </xdr:cNvPr>
        <xdr:cNvSpPr>
          <a:spLocks noChangeShapeType="1"/>
        </xdr:cNvSpPr>
      </xdr:nvSpPr>
      <xdr:spPr bwMode="auto">
        <a:xfrm flipH="1">
          <a:off x="1384300" y="7212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368" name="Line 8">
          <a:extLst>
            <a:ext uri="{FF2B5EF4-FFF2-40B4-BE49-F238E27FC236}">
              <a16:creationId xmlns:a16="http://schemas.microsoft.com/office/drawing/2014/main" id="{C14E36BB-6ED7-4A53-AB1A-945A113CF755}"/>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369" name="Line 7">
          <a:extLst>
            <a:ext uri="{FF2B5EF4-FFF2-40B4-BE49-F238E27FC236}">
              <a16:creationId xmlns:a16="http://schemas.microsoft.com/office/drawing/2014/main" id="{2C55B918-8361-4C75-B3AD-B02713E6D7C8}"/>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370" name="Line 8">
          <a:extLst>
            <a:ext uri="{FF2B5EF4-FFF2-40B4-BE49-F238E27FC236}">
              <a16:creationId xmlns:a16="http://schemas.microsoft.com/office/drawing/2014/main" id="{19110378-0381-4DC7-AE97-62909D8E72AE}"/>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371" name="Line 7">
          <a:extLst>
            <a:ext uri="{FF2B5EF4-FFF2-40B4-BE49-F238E27FC236}">
              <a16:creationId xmlns:a16="http://schemas.microsoft.com/office/drawing/2014/main" id="{8323CE5A-5759-4D92-811E-7371337A98E3}"/>
            </a:ext>
          </a:extLst>
        </xdr:cNvPr>
        <xdr:cNvSpPr>
          <a:spLocks noChangeShapeType="1"/>
        </xdr:cNvSpPr>
      </xdr:nvSpPr>
      <xdr:spPr bwMode="auto">
        <a:xfrm flipH="1" flipV="1">
          <a:off x="1851025" y="319595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372" name="Line 8">
          <a:extLst>
            <a:ext uri="{FF2B5EF4-FFF2-40B4-BE49-F238E27FC236}">
              <a16:creationId xmlns:a16="http://schemas.microsoft.com/office/drawing/2014/main" id="{1FB9020A-DD1E-4737-9BA7-AAC507C2721E}"/>
            </a:ext>
          </a:extLst>
        </xdr:cNvPr>
        <xdr:cNvSpPr>
          <a:spLocks noChangeShapeType="1"/>
        </xdr:cNvSpPr>
      </xdr:nvSpPr>
      <xdr:spPr bwMode="auto">
        <a:xfrm flipH="1">
          <a:off x="1927225" y="321564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520</xdr:row>
      <xdr:rowOff>114300</xdr:rowOff>
    </xdr:from>
    <xdr:to>
      <xdr:col>2</xdr:col>
      <xdr:colOff>57150</xdr:colOff>
      <xdr:row>520</xdr:row>
      <xdr:rowOff>114300</xdr:rowOff>
    </xdr:to>
    <xdr:sp macro="" textlink="">
      <xdr:nvSpPr>
        <xdr:cNvPr id="373" name="Line 8">
          <a:extLst>
            <a:ext uri="{FF2B5EF4-FFF2-40B4-BE49-F238E27FC236}">
              <a16:creationId xmlns:a16="http://schemas.microsoft.com/office/drawing/2014/main" id="{AA22902B-68FB-4444-B757-303FDB059ED0}"/>
            </a:ext>
          </a:extLst>
        </xdr:cNvPr>
        <xdr:cNvSpPr>
          <a:spLocks noChangeShapeType="1"/>
        </xdr:cNvSpPr>
      </xdr:nvSpPr>
      <xdr:spPr bwMode="auto">
        <a:xfrm flipH="1">
          <a:off x="1470025" y="8533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417</xdr:row>
      <xdr:rowOff>114300</xdr:rowOff>
    </xdr:from>
    <xdr:to>
      <xdr:col>2</xdr:col>
      <xdr:colOff>57150</xdr:colOff>
      <xdr:row>417</xdr:row>
      <xdr:rowOff>114300</xdr:rowOff>
    </xdr:to>
    <xdr:sp macro="" textlink="">
      <xdr:nvSpPr>
        <xdr:cNvPr id="374" name="Line 8">
          <a:extLst>
            <a:ext uri="{FF2B5EF4-FFF2-40B4-BE49-F238E27FC236}">
              <a16:creationId xmlns:a16="http://schemas.microsoft.com/office/drawing/2014/main" id="{DBCC1127-064B-400B-93DC-9A53585A5C37}"/>
            </a:ext>
          </a:extLst>
        </xdr:cNvPr>
        <xdr:cNvSpPr>
          <a:spLocks noChangeShapeType="1"/>
        </xdr:cNvSpPr>
      </xdr:nvSpPr>
      <xdr:spPr bwMode="auto">
        <a:xfrm flipH="1">
          <a:off x="1470025" y="6833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591</xdr:row>
      <xdr:rowOff>114300</xdr:rowOff>
    </xdr:from>
    <xdr:to>
      <xdr:col>2</xdr:col>
      <xdr:colOff>57150</xdr:colOff>
      <xdr:row>591</xdr:row>
      <xdr:rowOff>114300</xdr:rowOff>
    </xdr:to>
    <xdr:sp macro="" textlink="">
      <xdr:nvSpPr>
        <xdr:cNvPr id="375" name="Line 8">
          <a:extLst>
            <a:ext uri="{FF2B5EF4-FFF2-40B4-BE49-F238E27FC236}">
              <a16:creationId xmlns:a16="http://schemas.microsoft.com/office/drawing/2014/main" id="{A3666D59-02D1-44E9-865A-96CF4308B664}"/>
            </a:ext>
          </a:extLst>
        </xdr:cNvPr>
        <xdr:cNvSpPr>
          <a:spLocks noChangeShapeType="1"/>
        </xdr:cNvSpPr>
      </xdr:nvSpPr>
      <xdr:spPr bwMode="auto">
        <a:xfrm flipH="1">
          <a:off x="1470025" y="9705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456</xdr:row>
      <xdr:rowOff>114300</xdr:rowOff>
    </xdr:from>
    <xdr:to>
      <xdr:col>2</xdr:col>
      <xdr:colOff>57150</xdr:colOff>
      <xdr:row>456</xdr:row>
      <xdr:rowOff>114300</xdr:rowOff>
    </xdr:to>
    <xdr:sp macro="" textlink="">
      <xdr:nvSpPr>
        <xdr:cNvPr id="376" name="Line 8">
          <a:extLst>
            <a:ext uri="{FF2B5EF4-FFF2-40B4-BE49-F238E27FC236}">
              <a16:creationId xmlns:a16="http://schemas.microsoft.com/office/drawing/2014/main" id="{F251DF31-8030-4310-8AA4-89A822DA5232}"/>
            </a:ext>
          </a:extLst>
        </xdr:cNvPr>
        <xdr:cNvSpPr>
          <a:spLocks noChangeShapeType="1"/>
        </xdr:cNvSpPr>
      </xdr:nvSpPr>
      <xdr:spPr bwMode="auto">
        <a:xfrm flipH="1">
          <a:off x="1470025" y="7477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561</xdr:row>
      <xdr:rowOff>114300</xdr:rowOff>
    </xdr:from>
    <xdr:to>
      <xdr:col>2</xdr:col>
      <xdr:colOff>57150</xdr:colOff>
      <xdr:row>561</xdr:row>
      <xdr:rowOff>114300</xdr:rowOff>
    </xdr:to>
    <xdr:sp macro="" textlink="">
      <xdr:nvSpPr>
        <xdr:cNvPr id="377" name="Line 8">
          <a:extLst>
            <a:ext uri="{FF2B5EF4-FFF2-40B4-BE49-F238E27FC236}">
              <a16:creationId xmlns:a16="http://schemas.microsoft.com/office/drawing/2014/main" id="{2031D8A5-84DF-451A-A73C-B6B80483B63F}"/>
            </a:ext>
          </a:extLst>
        </xdr:cNvPr>
        <xdr:cNvSpPr>
          <a:spLocks noChangeShapeType="1"/>
        </xdr:cNvSpPr>
      </xdr:nvSpPr>
      <xdr:spPr bwMode="auto">
        <a:xfrm flipH="1">
          <a:off x="1470025" y="92106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448</xdr:row>
      <xdr:rowOff>114300</xdr:rowOff>
    </xdr:from>
    <xdr:to>
      <xdr:col>2</xdr:col>
      <xdr:colOff>57150</xdr:colOff>
      <xdr:row>448</xdr:row>
      <xdr:rowOff>114300</xdr:rowOff>
    </xdr:to>
    <xdr:sp macro="" textlink="">
      <xdr:nvSpPr>
        <xdr:cNvPr id="378" name="Line 8">
          <a:extLst>
            <a:ext uri="{FF2B5EF4-FFF2-40B4-BE49-F238E27FC236}">
              <a16:creationId xmlns:a16="http://schemas.microsoft.com/office/drawing/2014/main" id="{9C2C124A-8B9E-4FF1-98E2-EFC502F9F033}"/>
            </a:ext>
          </a:extLst>
        </xdr:cNvPr>
        <xdr:cNvSpPr>
          <a:spLocks noChangeShapeType="1"/>
        </xdr:cNvSpPr>
      </xdr:nvSpPr>
      <xdr:spPr bwMode="auto">
        <a:xfrm flipH="1">
          <a:off x="1470025" y="7345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449</xdr:row>
      <xdr:rowOff>114300</xdr:rowOff>
    </xdr:from>
    <xdr:to>
      <xdr:col>2</xdr:col>
      <xdr:colOff>57150</xdr:colOff>
      <xdr:row>449</xdr:row>
      <xdr:rowOff>114300</xdr:rowOff>
    </xdr:to>
    <xdr:sp macro="" textlink="">
      <xdr:nvSpPr>
        <xdr:cNvPr id="379" name="Line 8">
          <a:extLst>
            <a:ext uri="{FF2B5EF4-FFF2-40B4-BE49-F238E27FC236}">
              <a16:creationId xmlns:a16="http://schemas.microsoft.com/office/drawing/2014/main" id="{1628EE04-0A5B-469E-85CC-D1F9F970A674}"/>
            </a:ext>
          </a:extLst>
        </xdr:cNvPr>
        <xdr:cNvSpPr>
          <a:spLocks noChangeShapeType="1"/>
        </xdr:cNvSpPr>
      </xdr:nvSpPr>
      <xdr:spPr bwMode="auto">
        <a:xfrm flipH="1">
          <a:off x="1927225" y="73615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477</xdr:row>
      <xdr:rowOff>95250</xdr:rowOff>
    </xdr:from>
    <xdr:to>
      <xdr:col>2</xdr:col>
      <xdr:colOff>38100</xdr:colOff>
      <xdr:row>477</xdr:row>
      <xdr:rowOff>104775</xdr:rowOff>
    </xdr:to>
    <xdr:sp macro="" textlink="">
      <xdr:nvSpPr>
        <xdr:cNvPr id="380" name="Line 7">
          <a:extLst>
            <a:ext uri="{FF2B5EF4-FFF2-40B4-BE49-F238E27FC236}">
              <a16:creationId xmlns:a16="http://schemas.microsoft.com/office/drawing/2014/main" id="{20769752-FE38-460F-ABD0-F08D08F3A125}"/>
            </a:ext>
          </a:extLst>
        </xdr:cNvPr>
        <xdr:cNvSpPr>
          <a:spLocks noChangeShapeType="1"/>
        </xdr:cNvSpPr>
      </xdr:nvSpPr>
      <xdr:spPr bwMode="auto">
        <a:xfrm flipH="1" flipV="1">
          <a:off x="1384300" y="782193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114300</xdr:rowOff>
    </xdr:from>
    <xdr:to>
      <xdr:col>2</xdr:col>
      <xdr:colOff>0</xdr:colOff>
      <xdr:row>478</xdr:row>
      <xdr:rowOff>114300</xdr:rowOff>
    </xdr:to>
    <xdr:sp macro="" textlink="">
      <xdr:nvSpPr>
        <xdr:cNvPr id="381" name="Line 8">
          <a:extLst>
            <a:ext uri="{FF2B5EF4-FFF2-40B4-BE49-F238E27FC236}">
              <a16:creationId xmlns:a16="http://schemas.microsoft.com/office/drawing/2014/main" id="{421B80DB-57C5-4251-B105-C8B975A0A496}"/>
            </a:ext>
          </a:extLst>
        </xdr:cNvPr>
        <xdr:cNvSpPr>
          <a:spLocks noChangeShapeType="1"/>
        </xdr:cNvSpPr>
      </xdr:nvSpPr>
      <xdr:spPr bwMode="auto">
        <a:xfrm flipH="1">
          <a:off x="1384300" y="78403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382" name="Line 7">
          <a:extLst>
            <a:ext uri="{FF2B5EF4-FFF2-40B4-BE49-F238E27FC236}">
              <a16:creationId xmlns:a16="http://schemas.microsoft.com/office/drawing/2014/main" id="{C71B6F4E-EE2A-4810-B273-5392EAC81BF2}"/>
            </a:ext>
          </a:extLst>
        </xdr:cNvPr>
        <xdr:cNvSpPr>
          <a:spLocks noChangeShapeType="1"/>
        </xdr:cNvSpPr>
      </xdr:nvSpPr>
      <xdr:spPr bwMode="auto">
        <a:xfrm flipH="1" flipV="1">
          <a:off x="1851025" y="343979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383" name="Line 8">
          <a:extLst>
            <a:ext uri="{FF2B5EF4-FFF2-40B4-BE49-F238E27FC236}">
              <a16:creationId xmlns:a16="http://schemas.microsoft.com/office/drawing/2014/main" id="{F03D3F32-E6DD-4ED9-91E0-24D618CDDA52}"/>
            </a:ext>
          </a:extLst>
        </xdr:cNvPr>
        <xdr:cNvSpPr>
          <a:spLocks noChangeShapeType="1"/>
        </xdr:cNvSpPr>
      </xdr:nvSpPr>
      <xdr:spPr bwMode="auto">
        <a:xfrm flipH="1">
          <a:off x="1927225" y="345821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556</xdr:row>
      <xdr:rowOff>114300</xdr:rowOff>
    </xdr:from>
    <xdr:to>
      <xdr:col>2</xdr:col>
      <xdr:colOff>57150</xdr:colOff>
      <xdr:row>556</xdr:row>
      <xdr:rowOff>114300</xdr:rowOff>
    </xdr:to>
    <xdr:sp macro="" textlink="">
      <xdr:nvSpPr>
        <xdr:cNvPr id="384" name="Line 8">
          <a:extLst>
            <a:ext uri="{FF2B5EF4-FFF2-40B4-BE49-F238E27FC236}">
              <a16:creationId xmlns:a16="http://schemas.microsoft.com/office/drawing/2014/main" id="{09042621-FD5F-4BF6-A511-01184CC4E617}"/>
            </a:ext>
          </a:extLst>
        </xdr:cNvPr>
        <xdr:cNvSpPr>
          <a:spLocks noChangeShapeType="1"/>
        </xdr:cNvSpPr>
      </xdr:nvSpPr>
      <xdr:spPr bwMode="auto">
        <a:xfrm flipH="1">
          <a:off x="1927225" y="9128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443</xdr:row>
      <xdr:rowOff>114300</xdr:rowOff>
    </xdr:from>
    <xdr:to>
      <xdr:col>2</xdr:col>
      <xdr:colOff>57150</xdr:colOff>
      <xdr:row>443</xdr:row>
      <xdr:rowOff>114300</xdr:rowOff>
    </xdr:to>
    <xdr:sp macro="" textlink="">
      <xdr:nvSpPr>
        <xdr:cNvPr id="385" name="Line 8">
          <a:extLst>
            <a:ext uri="{FF2B5EF4-FFF2-40B4-BE49-F238E27FC236}">
              <a16:creationId xmlns:a16="http://schemas.microsoft.com/office/drawing/2014/main" id="{1395852F-C175-44D2-8A5E-774F0FC9F33D}"/>
            </a:ext>
          </a:extLst>
        </xdr:cNvPr>
        <xdr:cNvSpPr>
          <a:spLocks noChangeShapeType="1"/>
        </xdr:cNvSpPr>
      </xdr:nvSpPr>
      <xdr:spPr bwMode="auto">
        <a:xfrm flipH="1">
          <a:off x="1927225" y="72624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450</xdr:row>
      <xdr:rowOff>114300</xdr:rowOff>
    </xdr:from>
    <xdr:to>
      <xdr:col>2</xdr:col>
      <xdr:colOff>57150</xdr:colOff>
      <xdr:row>450</xdr:row>
      <xdr:rowOff>114300</xdr:rowOff>
    </xdr:to>
    <xdr:sp macro="" textlink="">
      <xdr:nvSpPr>
        <xdr:cNvPr id="386" name="Line 8">
          <a:extLst>
            <a:ext uri="{FF2B5EF4-FFF2-40B4-BE49-F238E27FC236}">
              <a16:creationId xmlns:a16="http://schemas.microsoft.com/office/drawing/2014/main" id="{C0CE32B6-1563-42B4-A58C-6D1F7A61EA78}"/>
            </a:ext>
          </a:extLst>
        </xdr:cNvPr>
        <xdr:cNvSpPr>
          <a:spLocks noChangeShapeType="1"/>
        </xdr:cNvSpPr>
      </xdr:nvSpPr>
      <xdr:spPr bwMode="auto">
        <a:xfrm flipH="1">
          <a:off x="1927225" y="73780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95250</xdr:rowOff>
    </xdr:from>
    <xdr:to>
      <xdr:col>2</xdr:col>
      <xdr:colOff>38100</xdr:colOff>
      <xdr:row>478</xdr:row>
      <xdr:rowOff>104775</xdr:rowOff>
    </xdr:to>
    <xdr:sp macro="" textlink="">
      <xdr:nvSpPr>
        <xdr:cNvPr id="387" name="Line 7">
          <a:extLst>
            <a:ext uri="{FF2B5EF4-FFF2-40B4-BE49-F238E27FC236}">
              <a16:creationId xmlns:a16="http://schemas.microsoft.com/office/drawing/2014/main" id="{8CE020E9-292E-432F-98EF-08CA3671BE03}"/>
            </a:ext>
          </a:extLst>
        </xdr:cNvPr>
        <xdr:cNvSpPr>
          <a:spLocks noChangeShapeType="1"/>
        </xdr:cNvSpPr>
      </xdr:nvSpPr>
      <xdr:spPr bwMode="auto">
        <a:xfrm flipH="1" flipV="1">
          <a:off x="1384300" y="783844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114300</xdr:rowOff>
    </xdr:from>
    <xdr:to>
      <xdr:col>2</xdr:col>
      <xdr:colOff>0</xdr:colOff>
      <xdr:row>479</xdr:row>
      <xdr:rowOff>114300</xdr:rowOff>
    </xdr:to>
    <xdr:sp macro="" textlink="">
      <xdr:nvSpPr>
        <xdr:cNvPr id="388" name="Line 8">
          <a:extLst>
            <a:ext uri="{FF2B5EF4-FFF2-40B4-BE49-F238E27FC236}">
              <a16:creationId xmlns:a16="http://schemas.microsoft.com/office/drawing/2014/main" id="{5854D25B-4F08-44E8-9B6F-BD06CF6C9681}"/>
            </a:ext>
          </a:extLst>
        </xdr:cNvPr>
        <xdr:cNvSpPr>
          <a:spLocks noChangeShapeType="1"/>
        </xdr:cNvSpPr>
      </xdr:nvSpPr>
      <xdr:spPr bwMode="auto">
        <a:xfrm flipH="1">
          <a:off x="1384300" y="78568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389" name="Line 7">
          <a:extLst>
            <a:ext uri="{FF2B5EF4-FFF2-40B4-BE49-F238E27FC236}">
              <a16:creationId xmlns:a16="http://schemas.microsoft.com/office/drawing/2014/main" id="{6795D56E-B16C-4548-97ED-E3B506953AFE}"/>
            </a:ext>
          </a:extLst>
        </xdr:cNvPr>
        <xdr:cNvSpPr>
          <a:spLocks noChangeShapeType="1"/>
        </xdr:cNvSpPr>
      </xdr:nvSpPr>
      <xdr:spPr bwMode="auto">
        <a:xfrm flipH="1" flipV="1">
          <a:off x="1851025" y="343979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390" name="Line 8">
          <a:extLst>
            <a:ext uri="{FF2B5EF4-FFF2-40B4-BE49-F238E27FC236}">
              <a16:creationId xmlns:a16="http://schemas.microsoft.com/office/drawing/2014/main" id="{CD92A066-06E7-44FE-B887-0DC73B3FE645}"/>
            </a:ext>
          </a:extLst>
        </xdr:cNvPr>
        <xdr:cNvSpPr>
          <a:spLocks noChangeShapeType="1"/>
        </xdr:cNvSpPr>
      </xdr:nvSpPr>
      <xdr:spPr bwMode="auto">
        <a:xfrm flipH="1">
          <a:off x="1927225" y="345821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391" name="Line 8">
          <a:extLst>
            <a:ext uri="{FF2B5EF4-FFF2-40B4-BE49-F238E27FC236}">
              <a16:creationId xmlns:a16="http://schemas.microsoft.com/office/drawing/2014/main" id="{080A2031-CFAC-41F8-9636-0AF80872EF29}"/>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392" name="Line 7">
          <a:extLst>
            <a:ext uri="{FF2B5EF4-FFF2-40B4-BE49-F238E27FC236}">
              <a16:creationId xmlns:a16="http://schemas.microsoft.com/office/drawing/2014/main" id="{BBEC6C1B-2DAC-4195-B346-666ECEF8C5C8}"/>
            </a:ext>
          </a:extLst>
        </xdr:cNvPr>
        <xdr:cNvSpPr>
          <a:spLocks noChangeShapeType="1"/>
        </xdr:cNvSpPr>
      </xdr:nvSpPr>
      <xdr:spPr bwMode="auto">
        <a:xfrm flipH="1" flipV="1">
          <a:off x="1851025" y="24714200"/>
          <a:ext cx="2540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393" name="Line 8">
          <a:extLst>
            <a:ext uri="{FF2B5EF4-FFF2-40B4-BE49-F238E27FC236}">
              <a16:creationId xmlns:a16="http://schemas.microsoft.com/office/drawing/2014/main" id="{F1176286-144C-46D3-A095-D5688FA0C954}"/>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394" name="Line 8">
          <a:extLst>
            <a:ext uri="{FF2B5EF4-FFF2-40B4-BE49-F238E27FC236}">
              <a16:creationId xmlns:a16="http://schemas.microsoft.com/office/drawing/2014/main" id="{0B2AFD80-390E-4863-916F-2E486C6509DC}"/>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395" name="Line 8">
          <a:extLst>
            <a:ext uri="{FF2B5EF4-FFF2-40B4-BE49-F238E27FC236}">
              <a16:creationId xmlns:a16="http://schemas.microsoft.com/office/drawing/2014/main" id="{8B5154BE-8431-4C41-B39D-F03E0679A008}"/>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396" name="Line 8">
          <a:extLst>
            <a:ext uri="{FF2B5EF4-FFF2-40B4-BE49-F238E27FC236}">
              <a16:creationId xmlns:a16="http://schemas.microsoft.com/office/drawing/2014/main" id="{10856467-A204-4475-B0C4-65BE1497A749}"/>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397" name="Line 8">
          <a:extLst>
            <a:ext uri="{FF2B5EF4-FFF2-40B4-BE49-F238E27FC236}">
              <a16:creationId xmlns:a16="http://schemas.microsoft.com/office/drawing/2014/main" id="{A9E4F0E5-BEEA-48A3-B7E1-EB8C4F88676B}"/>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398" name="Line 8">
          <a:extLst>
            <a:ext uri="{FF2B5EF4-FFF2-40B4-BE49-F238E27FC236}">
              <a16:creationId xmlns:a16="http://schemas.microsoft.com/office/drawing/2014/main" id="{C332494A-A2DE-41EB-BBDC-9CA2FC0C3591}"/>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520</xdr:row>
      <xdr:rowOff>114300</xdr:rowOff>
    </xdr:from>
    <xdr:to>
      <xdr:col>2</xdr:col>
      <xdr:colOff>57150</xdr:colOff>
      <xdr:row>520</xdr:row>
      <xdr:rowOff>114300</xdr:rowOff>
    </xdr:to>
    <xdr:sp macro="" textlink="">
      <xdr:nvSpPr>
        <xdr:cNvPr id="399" name="Line 8">
          <a:extLst>
            <a:ext uri="{FF2B5EF4-FFF2-40B4-BE49-F238E27FC236}">
              <a16:creationId xmlns:a16="http://schemas.microsoft.com/office/drawing/2014/main" id="{71CA0149-5C40-474F-95AE-872328D0273B}"/>
            </a:ext>
          </a:extLst>
        </xdr:cNvPr>
        <xdr:cNvSpPr>
          <a:spLocks noChangeShapeType="1"/>
        </xdr:cNvSpPr>
      </xdr:nvSpPr>
      <xdr:spPr bwMode="auto">
        <a:xfrm flipH="1">
          <a:off x="1470025" y="8533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417</xdr:row>
      <xdr:rowOff>114300</xdr:rowOff>
    </xdr:from>
    <xdr:to>
      <xdr:col>2</xdr:col>
      <xdr:colOff>57150</xdr:colOff>
      <xdr:row>417</xdr:row>
      <xdr:rowOff>114300</xdr:rowOff>
    </xdr:to>
    <xdr:sp macro="" textlink="">
      <xdr:nvSpPr>
        <xdr:cNvPr id="400" name="Line 8">
          <a:extLst>
            <a:ext uri="{FF2B5EF4-FFF2-40B4-BE49-F238E27FC236}">
              <a16:creationId xmlns:a16="http://schemas.microsoft.com/office/drawing/2014/main" id="{B54775F8-230C-4D24-96C2-787FF6203DAB}"/>
            </a:ext>
          </a:extLst>
        </xdr:cNvPr>
        <xdr:cNvSpPr>
          <a:spLocks noChangeShapeType="1"/>
        </xdr:cNvSpPr>
      </xdr:nvSpPr>
      <xdr:spPr bwMode="auto">
        <a:xfrm flipH="1">
          <a:off x="1470025" y="6833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591</xdr:row>
      <xdr:rowOff>114300</xdr:rowOff>
    </xdr:from>
    <xdr:to>
      <xdr:col>2</xdr:col>
      <xdr:colOff>57150</xdr:colOff>
      <xdr:row>591</xdr:row>
      <xdr:rowOff>114300</xdr:rowOff>
    </xdr:to>
    <xdr:sp macro="" textlink="">
      <xdr:nvSpPr>
        <xdr:cNvPr id="401" name="Line 8">
          <a:extLst>
            <a:ext uri="{FF2B5EF4-FFF2-40B4-BE49-F238E27FC236}">
              <a16:creationId xmlns:a16="http://schemas.microsoft.com/office/drawing/2014/main" id="{02E9BC0F-23B0-4E35-BC48-2A5C6372991D}"/>
            </a:ext>
          </a:extLst>
        </xdr:cNvPr>
        <xdr:cNvSpPr>
          <a:spLocks noChangeShapeType="1"/>
        </xdr:cNvSpPr>
      </xdr:nvSpPr>
      <xdr:spPr bwMode="auto">
        <a:xfrm flipH="1">
          <a:off x="1470025" y="9705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456</xdr:row>
      <xdr:rowOff>114300</xdr:rowOff>
    </xdr:from>
    <xdr:to>
      <xdr:col>2</xdr:col>
      <xdr:colOff>57150</xdr:colOff>
      <xdr:row>456</xdr:row>
      <xdr:rowOff>114300</xdr:rowOff>
    </xdr:to>
    <xdr:sp macro="" textlink="">
      <xdr:nvSpPr>
        <xdr:cNvPr id="402" name="Line 8">
          <a:extLst>
            <a:ext uri="{FF2B5EF4-FFF2-40B4-BE49-F238E27FC236}">
              <a16:creationId xmlns:a16="http://schemas.microsoft.com/office/drawing/2014/main" id="{2660684F-499A-4937-9EC0-D8D983A40A2F}"/>
            </a:ext>
          </a:extLst>
        </xdr:cNvPr>
        <xdr:cNvSpPr>
          <a:spLocks noChangeShapeType="1"/>
        </xdr:cNvSpPr>
      </xdr:nvSpPr>
      <xdr:spPr bwMode="auto">
        <a:xfrm flipH="1">
          <a:off x="1470025" y="7477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561</xdr:row>
      <xdr:rowOff>114300</xdr:rowOff>
    </xdr:from>
    <xdr:to>
      <xdr:col>2</xdr:col>
      <xdr:colOff>57150</xdr:colOff>
      <xdr:row>561</xdr:row>
      <xdr:rowOff>114300</xdr:rowOff>
    </xdr:to>
    <xdr:sp macro="" textlink="">
      <xdr:nvSpPr>
        <xdr:cNvPr id="403" name="Line 8">
          <a:extLst>
            <a:ext uri="{FF2B5EF4-FFF2-40B4-BE49-F238E27FC236}">
              <a16:creationId xmlns:a16="http://schemas.microsoft.com/office/drawing/2014/main" id="{FEAD861A-B1B6-4103-AD10-C14700953D81}"/>
            </a:ext>
          </a:extLst>
        </xdr:cNvPr>
        <xdr:cNvSpPr>
          <a:spLocks noChangeShapeType="1"/>
        </xdr:cNvSpPr>
      </xdr:nvSpPr>
      <xdr:spPr bwMode="auto">
        <a:xfrm flipH="1">
          <a:off x="1470025" y="92106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448</xdr:row>
      <xdr:rowOff>114300</xdr:rowOff>
    </xdr:from>
    <xdr:to>
      <xdr:col>2</xdr:col>
      <xdr:colOff>57150</xdr:colOff>
      <xdr:row>448</xdr:row>
      <xdr:rowOff>114300</xdr:rowOff>
    </xdr:to>
    <xdr:sp macro="" textlink="">
      <xdr:nvSpPr>
        <xdr:cNvPr id="404" name="Line 8">
          <a:extLst>
            <a:ext uri="{FF2B5EF4-FFF2-40B4-BE49-F238E27FC236}">
              <a16:creationId xmlns:a16="http://schemas.microsoft.com/office/drawing/2014/main" id="{FB016B65-7F75-4FF7-8E7C-0309E99E505E}"/>
            </a:ext>
          </a:extLst>
        </xdr:cNvPr>
        <xdr:cNvSpPr>
          <a:spLocks noChangeShapeType="1"/>
        </xdr:cNvSpPr>
      </xdr:nvSpPr>
      <xdr:spPr bwMode="auto">
        <a:xfrm flipH="1">
          <a:off x="1470025" y="7345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449</xdr:row>
      <xdr:rowOff>114300</xdr:rowOff>
    </xdr:from>
    <xdr:to>
      <xdr:col>2</xdr:col>
      <xdr:colOff>57150</xdr:colOff>
      <xdr:row>449</xdr:row>
      <xdr:rowOff>114300</xdr:rowOff>
    </xdr:to>
    <xdr:sp macro="" textlink="">
      <xdr:nvSpPr>
        <xdr:cNvPr id="405" name="Line 8">
          <a:extLst>
            <a:ext uri="{FF2B5EF4-FFF2-40B4-BE49-F238E27FC236}">
              <a16:creationId xmlns:a16="http://schemas.microsoft.com/office/drawing/2014/main" id="{5C435E17-2310-41BF-8389-D72B8DA5F2DB}"/>
            </a:ext>
          </a:extLst>
        </xdr:cNvPr>
        <xdr:cNvSpPr>
          <a:spLocks noChangeShapeType="1"/>
        </xdr:cNvSpPr>
      </xdr:nvSpPr>
      <xdr:spPr bwMode="auto">
        <a:xfrm flipH="1">
          <a:off x="1927225" y="73615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477</xdr:row>
      <xdr:rowOff>95250</xdr:rowOff>
    </xdr:from>
    <xdr:to>
      <xdr:col>2</xdr:col>
      <xdr:colOff>38100</xdr:colOff>
      <xdr:row>477</xdr:row>
      <xdr:rowOff>104775</xdr:rowOff>
    </xdr:to>
    <xdr:sp macro="" textlink="">
      <xdr:nvSpPr>
        <xdr:cNvPr id="406" name="Line 7">
          <a:extLst>
            <a:ext uri="{FF2B5EF4-FFF2-40B4-BE49-F238E27FC236}">
              <a16:creationId xmlns:a16="http://schemas.microsoft.com/office/drawing/2014/main" id="{B7CB2FE4-DCCA-49C3-BBC7-380F756E13CC}"/>
            </a:ext>
          </a:extLst>
        </xdr:cNvPr>
        <xdr:cNvSpPr>
          <a:spLocks noChangeShapeType="1"/>
        </xdr:cNvSpPr>
      </xdr:nvSpPr>
      <xdr:spPr bwMode="auto">
        <a:xfrm flipH="1" flipV="1">
          <a:off x="1384300" y="782193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114300</xdr:rowOff>
    </xdr:from>
    <xdr:to>
      <xdr:col>2</xdr:col>
      <xdr:colOff>0</xdr:colOff>
      <xdr:row>478</xdr:row>
      <xdr:rowOff>114300</xdr:rowOff>
    </xdr:to>
    <xdr:sp macro="" textlink="">
      <xdr:nvSpPr>
        <xdr:cNvPr id="407" name="Line 8">
          <a:extLst>
            <a:ext uri="{FF2B5EF4-FFF2-40B4-BE49-F238E27FC236}">
              <a16:creationId xmlns:a16="http://schemas.microsoft.com/office/drawing/2014/main" id="{22B8726F-E104-4381-8945-E2AEFA82E0E9}"/>
            </a:ext>
          </a:extLst>
        </xdr:cNvPr>
        <xdr:cNvSpPr>
          <a:spLocks noChangeShapeType="1"/>
        </xdr:cNvSpPr>
      </xdr:nvSpPr>
      <xdr:spPr bwMode="auto">
        <a:xfrm flipH="1">
          <a:off x="1384300" y="78403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408" name="Line 7">
          <a:extLst>
            <a:ext uri="{FF2B5EF4-FFF2-40B4-BE49-F238E27FC236}">
              <a16:creationId xmlns:a16="http://schemas.microsoft.com/office/drawing/2014/main" id="{FC6690EA-8D53-42FA-88C3-6ED6BB7E18E9}"/>
            </a:ext>
          </a:extLst>
        </xdr:cNvPr>
        <xdr:cNvSpPr>
          <a:spLocks noChangeShapeType="1"/>
        </xdr:cNvSpPr>
      </xdr:nvSpPr>
      <xdr:spPr bwMode="auto">
        <a:xfrm flipH="1" flipV="1">
          <a:off x="1851025" y="343979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409" name="Line 8">
          <a:extLst>
            <a:ext uri="{FF2B5EF4-FFF2-40B4-BE49-F238E27FC236}">
              <a16:creationId xmlns:a16="http://schemas.microsoft.com/office/drawing/2014/main" id="{8E33953E-4779-451B-8A93-AE59CBD3658C}"/>
            </a:ext>
          </a:extLst>
        </xdr:cNvPr>
        <xdr:cNvSpPr>
          <a:spLocks noChangeShapeType="1"/>
        </xdr:cNvSpPr>
      </xdr:nvSpPr>
      <xdr:spPr bwMode="auto">
        <a:xfrm flipH="1">
          <a:off x="1927225" y="345821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556</xdr:row>
      <xdr:rowOff>114300</xdr:rowOff>
    </xdr:from>
    <xdr:to>
      <xdr:col>2</xdr:col>
      <xdr:colOff>57150</xdr:colOff>
      <xdr:row>556</xdr:row>
      <xdr:rowOff>114300</xdr:rowOff>
    </xdr:to>
    <xdr:sp macro="" textlink="">
      <xdr:nvSpPr>
        <xdr:cNvPr id="410" name="Line 8">
          <a:extLst>
            <a:ext uri="{FF2B5EF4-FFF2-40B4-BE49-F238E27FC236}">
              <a16:creationId xmlns:a16="http://schemas.microsoft.com/office/drawing/2014/main" id="{7CC43042-6109-48F9-A432-38F1EFEB32F7}"/>
            </a:ext>
          </a:extLst>
        </xdr:cNvPr>
        <xdr:cNvSpPr>
          <a:spLocks noChangeShapeType="1"/>
        </xdr:cNvSpPr>
      </xdr:nvSpPr>
      <xdr:spPr bwMode="auto">
        <a:xfrm flipH="1">
          <a:off x="1927225" y="9128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443</xdr:row>
      <xdr:rowOff>114300</xdr:rowOff>
    </xdr:from>
    <xdr:to>
      <xdr:col>2</xdr:col>
      <xdr:colOff>57150</xdr:colOff>
      <xdr:row>443</xdr:row>
      <xdr:rowOff>114300</xdr:rowOff>
    </xdr:to>
    <xdr:sp macro="" textlink="">
      <xdr:nvSpPr>
        <xdr:cNvPr id="411" name="Line 8">
          <a:extLst>
            <a:ext uri="{FF2B5EF4-FFF2-40B4-BE49-F238E27FC236}">
              <a16:creationId xmlns:a16="http://schemas.microsoft.com/office/drawing/2014/main" id="{61D3E12B-F8AD-4753-A9C0-1C212D986D10}"/>
            </a:ext>
          </a:extLst>
        </xdr:cNvPr>
        <xdr:cNvSpPr>
          <a:spLocks noChangeShapeType="1"/>
        </xdr:cNvSpPr>
      </xdr:nvSpPr>
      <xdr:spPr bwMode="auto">
        <a:xfrm flipH="1">
          <a:off x="1927225" y="72624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450</xdr:row>
      <xdr:rowOff>114300</xdr:rowOff>
    </xdr:from>
    <xdr:to>
      <xdr:col>2</xdr:col>
      <xdr:colOff>57150</xdr:colOff>
      <xdr:row>450</xdr:row>
      <xdr:rowOff>114300</xdr:rowOff>
    </xdr:to>
    <xdr:sp macro="" textlink="">
      <xdr:nvSpPr>
        <xdr:cNvPr id="412" name="Line 8">
          <a:extLst>
            <a:ext uri="{FF2B5EF4-FFF2-40B4-BE49-F238E27FC236}">
              <a16:creationId xmlns:a16="http://schemas.microsoft.com/office/drawing/2014/main" id="{075ABE80-39D3-4B2C-997E-E0CB35A315EE}"/>
            </a:ext>
          </a:extLst>
        </xdr:cNvPr>
        <xdr:cNvSpPr>
          <a:spLocks noChangeShapeType="1"/>
        </xdr:cNvSpPr>
      </xdr:nvSpPr>
      <xdr:spPr bwMode="auto">
        <a:xfrm flipH="1">
          <a:off x="1927225" y="73780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95250</xdr:rowOff>
    </xdr:from>
    <xdr:to>
      <xdr:col>2</xdr:col>
      <xdr:colOff>38100</xdr:colOff>
      <xdr:row>478</xdr:row>
      <xdr:rowOff>104775</xdr:rowOff>
    </xdr:to>
    <xdr:sp macro="" textlink="">
      <xdr:nvSpPr>
        <xdr:cNvPr id="413" name="Line 7">
          <a:extLst>
            <a:ext uri="{FF2B5EF4-FFF2-40B4-BE49-F238E27FC236}">
              <a16:creationId xmlns:a16="http://schemas.microsoft.com/office/drawing/2014/main" id="{DAA2DE3E-7D50-4CBD-BE93-1E3CFC7AD05F}"/>
            </a:ext>
          </a:extLst>
        </xdr:cNvPr>
        <xdr:cNvSpPr>
          <a:spLocks noChangeShapeType="1"/>
        </xdr:cNvSpPr>
      </xdr:nvSpPr>
      <xdr:spPr bwMode="auto">
        <a:xfrm flipH="1" flipV="1">
          <a:off x="1384300" y="783844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114300</xdr:rowOff>
    </xdr:from>
    <xdr:to>
      <xdr:col>2</xdr:col>
      <xdr:colOff>0</xdr:colOff>
      <xdr:row>479</xdr:row>
      <xdr:rowOff>114300</xdr:rowOff>
    </xdr:to>
    <xdr:sp macro="" textlink="">
      <xdr:nvSpPr>
        <xdr:cNvPr id="414" name="Line 8">
          <a:extLst>
            <a:ext uri="{FF2B5EF4-FFF2-40B4-BE49-F238E27FC236}">
              <a16:creationId xmlns:a16="http://schemas.microsoft.com/office/drawing/2014/main" id="{38097FE4-9C23-4E6D-98FC-B24C22E78E78}"/>
            </a:ext>
          </a:extLst>
        </xdr:cNvPr>
        <xdr:cNvSpPr>
          <a:spLocks noChangeShapeType="1"/>
        </xdr:cNvSpPr>
      </xdr:nvSpPr>
      <xdr:spPr bwMode="auto">
        <a:xfrm flipH="1">
          <a:off x="1384300" y="78568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415" name="Line 7">
          <a:extLst>
            <a:ext uri="{FF2B5EF4-FFF2-40B4-BE49-F238E27FC236}">
              <a16:creationId xmlns:a16="http://schemas.microsoft.com/office/drawing/2014/main" id="{3A0CFDDA-CFFC-4191-A3F3-15DB71319842}"/>
            </a:ext>
          </a:extLst>
        </xdr:cNvPr>
        <xdr:cNvSpPr>
          <a:spLocks noChangeShapeType="1"/>
        </xdr:cNvSpPr>
      </xdr:nvSpPr>
      <xdr:spPr bwMode="auto">
        <a:xfrm flipH="1" flipV="1">
          <a:off x="1851025" y="343979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416" name="Line 8">
          <a:extLst>
            <a:ext uri="{FF2B5EF4-FFF2-40B4-BE49-F238E27FC236}">
              <a16:creationId xmlns:a16="http://schemas.microsoft.com/office/drawing/2014/main" id="{38E049B8-67A4-47DB-B23A-D8DA92EF4A51}"/>
            </a:ext>
          </a:extLst>
        </xdr:cNvPr>
        <xdr:cNvSpPr>
          <a:spLocks noChangeShapeType="1"/>
        </xdr:cNvSpPr>
      </xdr:nvSpPr>
      <xdr:spPr bwMode="auto">
        <a:xfrm flipH="1">
          <a:off x="1927225" y="345821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417" name="Line 8">
          <a:extLst>
            <a:ext uri="{FF2B5EF4-FFF2-40B4-BE49-F238E27FC236}">
              <a16:creationId xmlns:a16="http://schemas.microsoft.com/office/drawing/2014/main" id="{9CFFF383-A2C4-49D2-B3FB-35ECD2241804}"/>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418" name="Line 7">
          <a:extLst>
            <a:ext uri="{FF2B5EF4-FFF2-40B4-BE49-F238E27FC236}">
              <a16:creationId xmlns:a16="http://schemas.microsoft.com/office/drawing/2014/main" id="{F362C118-B7AD-47AA-85B7-B7796000684C}"/>
            </a:ext>
          </a:extLst>
        </xdr:cNvPr>
        <xdr:cNvSpPr>
          <a:spLocks noChangeShapeType="1"/>
        </xdr:cNvSpPr>
      </xdr:nvSpPr>
      <xdr:spPr bwMode="auto">
        <a:xfrm flipH="1" flipV="1">
          <a:off x="1851025" y="24714200"/>
          <a:ext cx="2540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19" name="Line 8">
          <a:extLst>
            <a:ext uri="{FF2B5EF4-FFF2-40B4-BE49-F238E27FC236}">
              <a16:creationId xmlns:a16="http://schemas.microsoft.com/office/drawing/2014/main" id="{9AC4D827-E1AD-4991-8D0B-69980F1F81F7}"/>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420" name="Line 8">
          <a:extLst>
            <a:ext uri="{FF2B5EF4-FFF2-40B4-BE49-F238E27FC236}">
              <a16:creationId xmlns:a16="http://schemas.microsoft.com/office/drawing/2014/main" id="{D8515FC7-454C-4AA0-96A2-C3C3CF710203}"/>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421" name="Line 8">
          <a:extLst>
            <a:ext uri="{FF2B5EF4-FFF2-40B4-BE49-F238E27FC236}">
              <a16:creationId xmlns:a16="http://schemas.microsoft.com/office/drawing/2014/main" id="{9D30A305-0A81-400C-83A2-0B49D1B7F1F2}"/>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422" name="Line 8">
          <a:extLst>
            <a:ext uri="{FF2B5EF4-FFF2-40B4-BE49-F238E27FC236}">
              <a16:creationId xmlns:a16="http://schemas.microsoft.com/office/drawing/2014/main" id="{F11E29EF-DCED-486B-BE2F-898BAE0FF06F}"/>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423" name="Line 8">
          <a:extLst>
            <a:ext uri="{FF2B5EF4-FFF2-40B4-BE49-F238E27FC236}">
              <a16:creationId xmlns:a16="http://schemas.microsoft.com/office/drawing/2014/main" id="{64C14A31-D2E5-499D-9F12-AD8D6BFA121D}"/>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24" name="Line 8">
          <a:extLst>
            <a:ext uri="{FF2B5EF4-FFF2-40B4-BE49-F238E27FC236}">
              <a16:creationId xmlns:a16="http://schemas.microsoft.com/office/drawing/2014/main" id="{7E9B78F9-59D2-4BA3-BEC2-76C8C5472C73}"/>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425" name="Line 8">
          <a:extLst>
            <a:ext uri="{FF2B5EF4-FFF2-40B4-BE49-F238E27FC236}">
              <a16:creationId xmlns:a16="http://schemas.microsoft.com/office/drawing/2014/main" id="{6D3D5F9B-C1ED-4803-B3AC-C746D0AB438B}"/>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426" name="Line 7">
          <a:extLst>
            <a:ext uri="{FF2B5EF4-FFF2-40B4-BE49-F238E27FC236}">
              <a16:creationId xmlns:a16="http://schemas.microsoft.com/office/drawing/2014/main" id="{8941F0B8-BE54-4816-AC6C-0347ED65D69C}"/>
            </a:ext>
          </a:extLst>
        </xdr:cNvPr>
        <xdr:cNvSpPr>
          <a:spLocks noChangeShapeType="1"/>
        </xdr:cNvSpPr>
      </xdr:nvSpPr>
      <xdr:spPr bwMode="auto">
        <a:xfrm flipH="1" flipV="1">
          <a:off x="1851025" y="24714200"/>
          <a:ext cx="2540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27" name="Line 8">
          <a:extLst>
            <a:ext uri="{FF2B5EF4-FFF2-40B4-BE49-F238E27FC236}">
              <a16:creationId xmlns:a16="http://schemas.microsoft.com/office/drawing/2014/main" id="{F2351729-2821-4385-B983-46EAF33CFE49}"/>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428" name="Line 8">
          <a:extLst>
            <a:ext uri="{FF2B5EF4-FFF2-40B4-BE49-F238E27FC236}">
              <a16:creationId xmlns:a16="http://schemas.microsoft.com/office/drawing/2014/main" id="{B20CA3A0-5D1B-4802-A4F9-34EF522F21DC}"/>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429" name="Line 8">
          <a:extLst>
            <a:ext uri="{FF2B5EF4-FFF2-40B4-BE49-F238E27FC236}">
              <a16:creationId xmlns:a16="http://schemas.microsoft.com/office/drawing/2014/main" id="{E0DC603E-0B30-46FA-9CFE-9CCD51535C93}"/>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430" name="Line 8">
          <a:extLst>
            <a:ext uri="{FF2B5EF4-FFF2-40B4-BE49-F238E27FC236}">
              <a16:creationId xmlns:a16="http://schemas.microsoft.com/office/drawing/2014/main" id="{5DFF7F84-87F5-4573-9B07-F2B8AA11797E}"/>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431" name="Line 8">
          <a:extLst>
            <a:ext uri="{FF2B5EF4-FFF2-40B4-BE49-F238E27FC236}">
              <a16:creationId xmlns:a16="http://schemas.microsoft.com/office/drawing/2014/main" id="{0B89AC23-0407-49B1-B05F-B62CAECA1667}"/>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32" name="Line 8">
          <a:extLst>
            <a:ext uri="{FF2B5EF4-FFF2-40B4-BE49-F238E27FC236}">
              <a16:creationId xmlns:a16="http://schemas.microsoft.com/office/drawing/2014/main" id="{2735DD7E-EC1E-4830-B5C0-F643222E1421}"/>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47625</xdr:colOff>
      <xdr:row>309</xdr:row>
      <xdr:rowOff>114300</xdr:rowOff>
    </xdr:to>
    <xdr:sp macro="" textlink="">
      <xdr:nvSpPr>
        <xdr:cNvPr id="433" name="Line 8">
          <a:extLst>
            <a:ext uri="{FF2B5EF4-FFF2-40B4-BE49-F238E27FC236}">
              <a16:creationId xmlns:a16="http://schemas.microsoft.com/office/drawing/2014/main" id="{F485DA31-0320-4335-ACD3-A28AA3E839DE}"/>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434" name="Line 7">
          <a:extLst>
            <a:ext uri="{FF2B5EF4-FFF2-40B4-BE49-F238E27FC236}">
              <a16:creationId xmlns:a16="http://schemas.microsoft.com/office/drawing/2014/main" id="{DC02AE64-7833-476E-9041-D864281EA7A2}"/>
            </a:ext>
          </a:extLst>
        </xdr:cNvPr>
        <xdr:cNvSpPr>
          <a:spLocks noChangeShapeType="1"/>
        </xdr:cNvSpPr>
      </xdr:nvSpPr>
      <xdr:spPr bwMode="auto">
        <a:xfrm flipH="1" flipV="1">
          <a:off x="1851025" y="24714200"/>
          <a:ext cx="2540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35" name="Line 8">
          <a:extLst>
            <a:ext uri="{FF2B5EF4-FFF2-40B4-BE49-F238E27FC236}">
              <a16:creationId xmlns:a16="http://schemas.microsoft.com/office/drawing/2014/main" id="{0082DA35-3E03-43E0-891D-CBEC3659BC2B}"/>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47625</xdr:colOff>
      <xdr:row>323</xdr:row>
      <xdr:rowOff>114300</xdr:rowOff>
    </xdr:to>
    <xdr:sp macro="" textlink="">
      <xdr:nvSpPr>
        <xdr:cNvPr id="436" name="Line 8">
          <a:extLst>
            <a:ext uri="{FF2B5EF4-FFF2-40B4-BE49-F238E27FC236}">
              <a16:creationId xmlns:a16="http://schemas.microsoft.com/office/drawing/2014/main" id="{4867544B-4607-4ADA-9838-1E9F037FEF3A}"/>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47625</xdr:colOff>
      <xdr:row>323</xdr:row>
      <xdr:rowOff>114300</xdr:rowOff>
    </xdr:to>
    <xdr:sp macro="" textlink="">
      <xdr:nvSpPr>
        <xdr:cNvPr id="437" name="Line 8">
          <a:extLst>
            <a:ext uri="{FF2B5EF4-FFF2-40B4-BE49-F238E27FC236}">
              <a16:creationId xmlns:a16="http://schemas.microsoft.com/office/drawing/2014/main" id="{2D1C2AE4-C62A-462C-815B-69CBE43056F7}"/>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438" name="Line 8">
          <a:extLst>
            <a:ext uri="{FF2B5EF4-FFF2-40B4-BE49-F238E27FC236}">
              <a16:creationId xmlns:a16="http://schemas.microsoft.com/office/drawing/2014/main" id="{FFDCB066-BD31-4F39-879E-03A34209B510}"/>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47625</xdr:colOff>
      <xdr:row>309</xdr:row>
      <xdr:rowOff>114300</xdr:rowOff>
    </xdr:to>
    <xdr:sp macro="" textlink="">
      <xdr:nvSpPr>
        <xdr:cNvPr id="439" name="Line 8">
          <a:extLst>
            <a:ext uri="{FF2B5EF4-FFF2-40B4-BE49-F238E27FC236}">
              <a16:creationId xmlns:a16="http://schemas.microsoft.com/office/drawing/2014/main" id="{4DD33448-8625-4D25-9CB2-7AAD4FA98786}"/>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40" name="Line 8">
          <a:extLst>
            <a:ext uri="{FF2B5EF4-FFF2-40B4-BE49-F238E27FC236}">
              <a16:creationId xmlns:a16="http://schemas.microsoft.com/office/drawing/2014/main" id="{1EC91272-74D0-440A-A2EC-3BC21851F391}"/>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441" name="Line 8">
          <a:extLst>
            <a:ext uri="{FF2B5EF4-FFF2-40B4-BE49-F238E27FC236}">
              <a16:creationId xmlns:a16="http://schemas.microsoft.com/office/drawing/2014/main" id="{190D27D8-9158-42D0-8BD4-59D01C1B62E7}"/>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442" name="Line 7">
          <a:extLst>
            <a:ext uri="{FF2B5EF4-FFF2-40B4-BE49-F238E27FC236}">
              <a16:creationId xmlns:a16="http://schemas.microsoft.com/office/drawing/2014/main" id="{9B0CF042-F69D-48AA-8AED-9B949AB7FC81}"/>
            </a:ext>
          </a:extLst>
        </xdr:cNvPr>
        <xdr:cNvSpPr>
          <a:spLocks noChangeShapeType="1"/>
        </xdr:cNvSpPr>
      </xdr:nvSpPr>
      <xdr:spPr bwMode="auto">
        <a:xfrm flipH="1" flipV="1">
          <a:off x="1851025" y="24714200"/>
          <a:ext cx="2540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43" name="Line 8">
          <a:extLst>
            <a:ext uri="{FF2B5EF4-FFF2-40B4-BE49-F238E27FC236}">
              <a16:creationId xmlns:a16="http://schemas.microsoft.com/office/drawing/2014/main" id="{2A6B9791-D160-4B09-B48E-6A047C578BE1}"/>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444" name="Line 8">
          <a:extLst>
            <a:ext uri="{FF2B5EF4-FFF2-40B4-BE49-F238E27FC236}">
              <a16:creationId xmlns:a16="http://schemas.microsoft.com/office/drawing/2014/main" id="{517B9518-0689-4B62-9CA1-43C54298D2A0}"/>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445" name="Line 8">
          <a:extLst>
            <a:ext uri="{FF2B5EF4-FFF2-40B4-BE49-F238E27FC236}">
              <a16:creationId xmlns:a16="http://schemas.microsoft.com/office/drawing/2014/main" id="{5515E432-7E34-4B5B-AE42-9C019E5F6912}"/>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446" name="Line 8">
          <a:extLst>
            <a:ext uri="{FF2B5EF4-FFF2-40B4-BE49-F238E27FC236}">
              <a16:creationId xmlns:a16="http://schemas.microsoft.com/office/drawing/2014/main" id="{3A5155FA-87AA-4266-9D9D-33FE43E7987A}"/>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447" name="Line 8">
          <a:extLst>
            <a:ext uri="{FF2B5EF4-FFF2-40B4-BE49-F238E27FC236}">
              <a16:creationId xmlns:a16="http://schemas.microsoft.com/office/drawing/2014/main" id="{9B7E41FF-1B55-47CE-88CF-02E4642F385D}"/>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48" name="Line 8">
          <a:extLst>
            <a:ext uri="{FF2B5EF4-FFF2-40B4-BE49-F238E27FC236}">
              <a16:creationId xmlns:a16="http://schemas.microsoft.com/office/drawing/2014/main" id="{5D03EA67-3C88-4065-A61A-1FEA088E7749}"/>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304</xdr:row>
      <xdr:rowOff>114300</xdr:rowOff>
    </xdr:from>
    <xdr:to>
      <xdr:col>2</xdr:col>
      <xdr:colOff>85725</xdr:colOff>
      <xdr:row>304</xdr:row>
      <xdr:rowOff>114300</xdr:rowOff>
    </xdr:to>
    <xdr:sp macro="" textlink="">
      <xdr:nvSpPr>
        <xdr:cNvPr id="449" name="Line 8">
          <a:extLst>
            <a:ext uri="{FF2B5EF4-FFF2-40B4-BE49-F238E27FC236}">
              <a16:creationId xmlns:a16="http://schemas.microsoft.com/office/drawing/2014/main" id="{EC933268-0416-45C3-9EA0-B75BCB1262FA}"/>
            </a:ext>
          </a:extLst>
        </xdr:cNvPr>
        <xdr:cNvSpPr>
          <a:spLocks noChangeShapeType="1"/>
        </xdr:cNvSpPr>
      </xdr:nvSpPr>
      <xdr:spPr bwMode="auto">
        <a:xfrm flipH="1">
          <a:off x="1927225" y="48755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151</xdr:row>
      <xdr:rowOff>95250</xdr:rowOff>
    </xdr:from>
    <xdr:to>
      <xdr:col>3</xdr:col>
      <xdr:colOff>28575</xdr:colOff>
      <xdr:row>151</xdr:row>
      <xdr:rowOff>104775</xdr:rowOff>
    </xdr:to>
    <xdr:sp macro="" textlink="">
      <xdr:nvSpPr>
        <xdr:cNvPr id="450" name="Line 7">
          <a:extLst>
            <a:ext uri="{FF2B5EF4-FFF2-40B4-BE49-F238E27FC236}">
              <a16:creationId xmlns:a16="http://schemas.microsoft.com/office/drawing/2014/main" id="{4E21526D-D26C-436D-8C74-0D2EE4E9D3B3}"/>
            </a:ext>
          </a:extLst>
        </xdr:cNvPr>
        <xdr:cNvSpPr>
          <a:spLocks noChangeShapeType="1"/>
        </xdr:cNvSpPr>
      </xdr:nvSpPr>
      <xdr:spPr bwMode="auto">
        <a:xfrm flipH="1" flipV="1">
          <a:off x="1851025" y="25044400"/>
          <a:ext cx="2540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451" name="Line 8">
          <a:extLst>
            <a:ext uri="{FF2B5EF4-FFF2-40B4-BE49-F238E27FC236}">
              <a16:creationId xmlns:a16="http://schemas.microsoft.com/office/drawing/2014/main" id="{5C2FC1B9-7B7E-428A-A76A-09548B4CF166}"/>
            </a:ext>
          </a:extLst>
        </xdr:cNvPr>
        <xdr:cNvSpPr>
          <a:spLocks noChangeShapeType="1"/>
        </xdr:cNvSpPr>
      </xdr:nvSpPr>
      <xdr:spPr bwMode="auto">
        <a:xfrm flipH="1">
          <a:off x="1927225" y="252285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318</xdr:row>
      <xdr:rowOff>114300</xdr:rowOff>
    </xdr:from>
    <xdr:to>
      <xdr:col>2</xdr:col>
      <xdr:colOff>76200</xdr:colOff>
      <xdr:row>318</xdr:row>
      <xdr:rowOff>114300</xdr:rowOff>
    </xdr:to>
    <xdr:sp macro="" textlink="">
      <xdr:nvSpPr>
        <xdr:cNvPr id="452" name="Line 8">
          <a:extLst>
            <a:ext uri="{FF2B5EF4-FFF2-40B4-BE49-F238E27FC236}">
              <a16:creationId xmlns:a16="http://schemas.microsoft.com/office/drawing/2014/main" id="{02D757FD-F7B9-4F08-AEB0-2BEA6E176836}"/>
            </a:ext>
          </a:extLst>
        </xdr:cNvPr>
        <xdr:cNvSpPr>
          <a:spLocks noChangeShapeType="1"/>
        </xdr:cNvSpPr>
      </xdr:nvSpPr>
      <xdr:spPr bwMode="auto">
        <a:xfrm flipH="1">
          <a:off x="1460500" y="51066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318</xdr:row>
      <xdr:rowOff>114300</xdr:rowOff>
    </xdr:from>
    <xdr:to>
      <xdr:col>2</xdr:col>
      <xdr:colOff>76200</xdr:colOff>
      <xdr:row>318</xdr:row>
      <xdr:rowOff>114300</xdr:rowOff>
    </xdr:to>
    <xdr:sp macro="" textlink="">
      <xdr:nvSpPr>
        <xdr:cNvPr id="453" name="Line 8">
          <a:extLst>
            <a:ext uri="{FF2B5EF4-FFF2-40B4-BE49-F238E27FC236}">
              <a16:creationId xmlns:a16="http://schemas.microsoft.com/office/drawing/2014/main" id="{F7FDBF81-66F6-454E-B749-2B63448F203D}"/>
            </a:ext>
          </a:extLst>
        </xdr:cNvPr>
        <xdr:cNvSpPr>
          <a:spLocks noChangeShapeType="1"/>
        </xdr:cNvSpPr>
      </xdr:nvSpPr>
      <xdr:spPr bwMode="auto">
        <a:xfrm flipH="1">
          <a:off x="1460500" y="51066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305</xdr:row>
      <xdr:rowOff>95250</xdr:rowOff>
    </xdr:from>
    <xdr:to>
      <xdr:col>2</xdr:col>
      <xdr:colOff>47625</xdr:colOff>
      <xdr:row>305</xdr:row>
      <xdr:rowOff>104775</xdr:rowOff>
    </xdr:to>
    <xdr:sp macro="" textlink="">
      <xdr:nvSpPr>
        <xdr:cNvPr id="454" name="Line 7">
          <a:extLst>
            <a:ext uri="{FF2B5EF4-FFF2-40B4-BE49-F238E27FC236}">
              <a16:creationId xmlns:a16="http://schemas.microsoft.com/office/drawing/2014/main" id="{84375FCE-1E1B-403F-9FCD-EA31F9E215D2}"/>
            </a:ext>
          </a:extLst>
        </xdr:cNvPr>
        <xdr:cNvSpPr>
          <a:spLocks noChangeShapeType="1"/>
        </xdr:cNvSpPr>
      </xdr:nvSpPr>
      <xdr:spPr bwMode="auto">
        <a:xfrm flipH="1" flipV="1">
          <a:off x="1384300" y="48901350"/>
          <a:ext cx="476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306</xdr:row>
      <xdr:rowOff>114300</xdr:rowOff>
    </xdr:from>
    <xdr:to>
      <xdr:col>2</xdr:col>
      <xdr:colOff>0</xdr:colOff>
      <xdr:row>306</xdr:row>
      <xdr:rowOff>114300</xdr:rowOff>
    </xdr:to>
    <xdr:sp macro="" textlink="">
      <xdr:nvSpPr>
        <xdr:cNvPr id="455" name="Line 8">
          <a:extLst>
            <a:ext uri="{FF2B5EF4-FFF2-40B4-BE49-F238E27FC236}">
              <a16:creationId xmlns:a16="http://schemas.microsoft.com/office/drawing/2014/main" id="{E73F1097-A63B-4201-9DA4-C9C7DF75F011}"/>
            </a:ext>
          </a:extLst>
        </xdr:cNvPr>
        <xdr:cNvSpPr>
          <a:spLocks noChangeShapeType="1"/>
        </xdr:cNvSpPr>
      </xdr:nvSpPr>
      <xdr:spPr bwMode="auto">
        <a:xfrm flipH="1">
          <a:off x="1384300" y="49085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304</xdr:row>
      <xdr:rowOff>114300</xdr:rowOff>
    </xdr:from>
    <xdr:to>
      <xdr:col>2</xdr:col>
      <xdr:colOff>85725</xdr:colOff>
      <xdr:row>304</xdr:row>
      <xdr:rowOff>114300</xdr:rowOff>
    </xdr:to>
    <xdr:sp macro="" textlink="">
      <xdr:nvSpPr>
        <xdr:cNvPr id="456" name="Line 8">
          <a:extLst>
            <a:ext uri="{FF2B5EF4-FFF2-40B4-BE49-F238E27FC236}">
              <a16:creationId xmlns:a16="http://schemas.microsoft.com/office/drawing/2014/main" id="{D6617CE9-605E-4C18-8898-09396BAF3C65}"/>
            </a:ext>
          </a:extLst>
        </xdr:cNvPr>
        <xdr:cNvSpPr>
          <a:spLocks noChangeShapeType="1"/>
        </xdr:cNvSpPr>
      </xdr:nvSpPr>
      <xdr:spPr bwMode="auto">
        <a:xfrm flipH="1">
          <a:off x="1927225" y="48755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457" name="Line 8">
          <a:extLst>
            <a:ext uri="{FF2B5EF4-FFF2-40B4-BE49-F238E27FC236}">
              <a16:creationId xmlns:a16="http://schemas.microsoft.com/office/drawing/2014/main" id="{D56E2FD1-658A-4801-9408-A2FCA650FCA1}"/>
            </a:ext>
          </a:extLst>
        </xdr:cNvPr>
        <xdr:cNvSpPr>
          <a:spLocks noChangeShapeType="1"/>
        </xdr:cNvSpPr>
      </xdr:nvSpPr>
      <xdr:spPr bwMode="auto">
        <a:xfrm flipH="1">
          <a:off x="1927225" y="252285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466725</xdr:colOff>
      <xdr:row>309</xdr:row>
      <xdr:rowOff>161925</xdr:rowOff>
    </xdr:from>
    <xdr:to>
      <xdr:col>1</xdr:col>
      <xdr:colOff>28575</xdr:colOff>
      <xdr:row>310</xdr:row>
      <xdr:rowOff>0</xdr:rowOff>
    </xdr:to>
    <xdr:sp macro="" textlink="">
      <xdr:nvSpPr>
        <xdr:cNvPr id="458" name="Line 4">
          <a:extLst>
            <a:ext uri="{FF2B5EF4-FFF2-40B4-BE49-F238E27FC236}">
              <a16:creationId xmlns:a16="http://schemas.microsoft.com/office/drawing/2014/main" id="{2A992FF1-2343-4625-AC46-B17D76712E09}"/>
            </a:ext>
          </a:extLst>
        </xdr:cNvPr>
        <xdr:cNvSpPr>
          <a:spLocks noChangeShapeType="1"/>
        </xdr:cNvSpPr>
      </xdr:nvSpPr>
      <xdr:spPr bwMode="auto">
        <a:xfrm>
          <a:off x="466725" y="49628425"/>
          <a:ext cx="25400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301</xdr:row>
      <xdr:rowOff>95250</xdr:rowOff>
    </xdr:from>
    <xdr:to>
      <xdr:col>3</xdr:col>
      <xdr:colOff>38100</xdr:colOff>
      <xdr:row>301</xdr:row>
      <xdr:rowOff>104775</xdr:rowOff>
    </xdr:to>
    <xdr:sp macro="" textlink="">
      <xdr:nvSpPr>
        <xdr:cNvPr id="459" name="Line 7">
          <a:extLst>
            <a:ext uri="{FF2B5EF4-FFF2-40B4-BE49-F238E27FC236}">
              <a16:creationId xmlns:a16="http://schemas.microsoft.com/office/drawing/2014/main" id="{FEE58CC7-847C-480A-BF9A-6C9EE0E132C3}"/>
            </a:ext>
          </a:extLst>
        </xdr:cNvPr>
        <xdr:cNvSpPr>
          <a:spLocks noChangeShapeType="1"/>
        </xdr:cNvSpPr>
      </xdr:nvSpPr>
      <xdr:spPr bwMode="auto">
        <a:xfrm flipH="1" flipV="1">
          <a:off x="1851025" y="482409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302</xdr:row>
      <xdr:rowOff>114300</xdr:rowOff>
    </xdr:from>
    <xdr:to>
      <xdr:col>2</xdr:col>
      <xdr:colOff>676275</xdr:colOff>
      <xdr:row>302</xdr:row>
      <xdr:rowOff>114300</xdr:rowOff>
    </xdr:to>
    <xdr:sp macro="" textlink="">
      <xdr:nvSpPr>
        <xdr:cNvPr id="460" name="Line 8">
          <a:extLst>
            <a:ext uri="{FF2B5EF4-FFF2-40B4-BE49-F238E27FC236}">
              <a16:creationId xmlns:a16="http://schemas.microsoft.com/office/drawing/2014/main" id="{81E3081F-DCF8-45E5-8DE8-F060A3241CAD}"/>
            </a:ext>
          </a:extLst>
        </xdr:cNvPr>
        <xdr:cNvSpPr>
          <a:spLocks noChangeShapeType="1"/>
        </xdr:cNvSpPr>
      </xdr:nvSpPr>
      <xdr:spPr bwMode="auto">
        <a:xfrm flipH="1">
          <a:off x="1927225" y="48425100"/>
          <a:ext cx="1333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419100</xdr:colOff>
      <xdr:row>71</xdr:row>
      <xdr:rowOff>91440</xdr:rowOff>
    </xdr:from>
    <xdr:to>
      <xdr:col>3</xdr:col>
      <xdr:colOff>38100</xdr:colOff>
      <xdr:row>71</xdr:row>
      <xdr:rowOff>99060</xdr:rowOff>
    </xdr:to>
    <xdr:sp macro="" textlink="">
      <xdr:nvSpPr>
        <xdr:cNvPr id="461" name="Line 7">
          <a:extLst>
            <a:ext uri="{FF2B5EF4-FFF2-40B4-BE49-F238E27FC236}">
              <a16:creationId xmlns:a16="http://schemas.microsoft.com/office/drawing/2014/main" id="{43AF1D4C-DB81-421E-8702-42A144417F12}"/>
            </a:ext>
          </a:extLst>
        </xdr:cNvPr>
        <xdr:cNvSpPr>
          <a:spLocks noChangeShapeType="1"/>
        </xdr:cNvSpPr>
      </xdr:nvSpPr>
      <xdr:spPr bwMode="auto">
        <a:xfrm flipH="1" flipV="1">
          <a:off x="1803400" y="11813540"/>
          <a:ext cx="311150" cy="76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487680</xdr:colOff>
      <xdr:row>72</xdr:row>
      <xdr:rowOff>114300</xdr:rowOff>
    </xdr:from>
    <xdr:to>
      <xdr:col>2</xdr:col>
      <xdr:colOff>609600</xdr:colOff>
      <xdr:row>72</xdr:row>
      <xdr:rowOff>114300</xdr:rowOff>
    </xdr:to>
    <xdr:sp macro="" textlink="">
      <xdr:nvSpPr>
        <xdr:cNvPr id="462" name="Line 8">
          <a:extLst>
            <a:ext uri="{FF2B5EF4-FFF2-40B4-BE49-F238E27FC236}">
              <a16:creationId xmlns:a16="http://schemas.microsoft.com/office/drawing/2014/main" id="{6D75F006-3726-4647-B928-138D4E4EB693}"/>
            </a:ext>
          </a:extLst>
        </xdr:cNvPr>
        <xdr:cNvSpPr>
          <a:spLocks noChangeShapeType="1"/>
        </xdr:cNvSpPr>
      </xdr:nvSpPr>
      <xdr:spPr bwMode="auto">
        <a:xfrm flipH="1">
          <a:off x="1871980" y="12001500"/>
          <a:ext cx="12192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360</xdr:row>
      <xdr:rowOff>114300</xdr:rowOff>
    </xdr:from>
    <xdr:to>
      <xdr:col>2</xdr:col>
      <xdr:colOff>76200</xdr:colOff>
      <xdr:row>360</xdr:row>
      <xdr:rowOff>114300</xdr:rowOff>
    </xdr:to>
    <xdr:sp macro="" textlink="">
      <xdr:nvSpPr>
        <xdr:cNvPr id="463" name="Line 8">
          <a:extLst>
            <a:ext uri="{FF2B5EF4-FFF2-40B4-BE49-F238E27FC236}">
              <a16:creationId xmlns:a16="http://schemas.microsoft.com/office/drawing/2014/main" id="{77D56776-0CBB-4C89-A145-EB967AFBA185}"/>
            </a:ext>
          </a:extLst>
        </xdr:cNvPr>
        <xdr:cNvSpPr>
          <a:spLocks noChangeShapeType="1"/>
        </xdr:cNvSpPr>
      </xdr:nvSpPr>
      <xdr:spPr bwMode="auto">
        <a:xfrm flipH="1">
          <a:off x="1460500" y="5843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364</xdr:row>
      <xdr:rowOff>114300</xdr:rowOff>
    </xdr:from>
    <xdr:to>
      <xdr:col>2</xdr:col>
      <xdr:colOff>85725</xdr:colOff>
      <xdr:row>364</xdr:row>
      <xdr:rowOff>114300</xdr:rowOff>
    </xdr:to>
    <xdr:sp macro="" textlink="">
      <xdr:nvSpPr>
        <xdr:cNvPr id="464" name="Line 8">
          <a:extLst>
            <a:ext uri="{FF2B5EF4-FFF2-40B4-BE49-F238E27FC236}">
              <a16:creationId xmlns:a16="http://schemas.microsoft.com/office/drawing/2014/main" id="{70CBF013-8AA3-48AE-8916-3A3E9CE6F990}"/>
            </a:ext>
          </a:extLst>
        </xdr:cNvPr>
        <xdr:cNvSpPr>
          <a:spLocks noChangeShapeType="1"/>
        </xdr:cNvSpPr>
      </xdr:nvSpPr>
      <xdr:spPr bwMode="auto">
        <a:xfrm flipH="1">
          <a:off x="1927225" y="59150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339</xdr:row>
      <xdr:rowOff>114300</xdr:rowOff>
    </xdr:from>
    <xdr:to>
      <xdr:col>2</xdr:col>
      <xdr:colOff>76200</xdr:colOff>
      <xdr:row>339</xdr:row>
      <xdr:rowOff>114300</xdr:rowOff>
    </xdr:to>
    <xdr:sp macro="" textlink="">
      <xdr:nvSpPr>
        <xdr:cNvPr id="465" name="Line 8">
          <a:extLst>
            <a:ext uri="{FF2B5EF4-FFF2-40B4-BE49-F238E27FC236}">
              <a16:creationId xmlns:a16="http://schemas.microsoft.com/office/drawing/2014/main" id="{0A08FA93-FFB3-4DDB-B2D8-017619B3D3FA}"/>
            </a:ext>
          </a:extLst>
        </xdr:cNvPr>
        <xdr:cNvSpPr>
          <a:spLocks noChangeShapeType="1"/>
        </xdr:cNvSpPr>
      </xdr:nvSpPr>
      <xdr:spPr bwMode="auto">
        <a:xfrm flipH="1">
          <a:off x="1460500" y="54762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339</xdr:row>
      <xdr:rowOff>114300</xdr:rowOff>
    </xdr:from>
    <xdr:to>
      <xdr:col>2</xdr:col>
      <xdr:colOff>76200</xdr:colOff>
      <xdr:row>339</xdr:row>
      <xdr:rowOff>114300</xdr:rowOff>
    </xdr:to>
    <xdr:sp macro="" textlink="">
      <xdr:nvSpPr>
        <xdr:cNvPr id="466" name="Line 8">
          <a:extLst>
            <a:ext uri="{FF2B5EF4-FFF2-40B4-BE49-F238E27FC236}">
              <a16:creationId xmlns:a16="http://schemas.microsoft.com/office/drawing/2014/main" id="{9847E3AE-1D38-4C01-B708-0A8A277F3115}"/>
            </a:ext>
          </a:extLst>
        </xdr:cNvPr>
        <xdr:cNvSpPr>
          <a:spLocks noChangeShapeType="1"/>
        </xdr:cNvSpPr>
      </xdr:nvSpPr>
      <xdr:spPr bwMode="auto">
        <a:xfrm flipH="1">
          <a:off x="1460500" y="54762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332</xdr:row>
      <xdr:rowOff>114300</xdr:rowOff>
    </xdr:from>
    <xdr:to>
      <xdr:col>2</xdr:col>
      <xdr:colOff>76200</xdr:colOff>
      <xdr:row>332</xdr:row>
      <xdr:rowOff>114300</xdr:rowOff>
    </xdr:to>
    <xdr:sp macro="" textlink="">
      <xdr:nvSpPr>
        <xdr:cNvPr id="467" name="Line 8">
          <a:extLst>
            <a:ext uri="{FF2B5EF4-FFF2-40B4-BE49-F238E27FC236}">
              <a16:creationId xmlns:a16="http://schemas.microsoft.com/office/drawing/2014/main" id="{D79ABA24-2C03-4497-92E0-80DAADBE8F5B}"/>
            </a:ext>
          </a:extLst>
        </xdr:cNvPr>
        <xdr:cNvSpPr>
          <a:spLocks noChangeShapeType="1"/>
        </xdr:cNvSpPr>
      </xdr:nvSpPr>
      <xdr:spPr bwMode="auto">
        <a:xfrm flipH="1">
          <a:off x="1460500" y="53517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356</xdr:row>
      <xdr:rowOff>114300</xdr:rowOff>
    </xdr:from>
    <xdr:to>
      <xdr:col>2</xdr:col>
      <xdr:colOff>0</xdr:colOff>
      <xdr:row>356</xdr:row>
      <xdr:rowOff>114300</xdr:rowOff>
    </xdr:to>
    <xdr:sp macro="" textlink="">
      <xdr:nvSpPr>
        <xdr:cNvPr id="468" name="Line 8">
          <a:extLst>
            <a:ext uri="{FF2B5EF4-FFF2-40B4-BE49-F238E27FC236}">
              <a16:creationId xmlns:a16="http://schemas.microsoft.com/office/drawing/2014/main" id="{46D35BA8-7469-4A98-82F5-26544CE1A67B}"/>
            </a:ext>
          </a:extLst>
        </xdr:cNvPr>
        <xdr:cNvSpPr>
          <a:spLocks noChangeShapeType="1"/>
        </xdr:cNvSpPr>
      </xdr:nvSpPr>
      <xdr:spPr bwMode="auto">
        <a:xfrm flipH="1">
          <a:off x="1384300" y="57727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364</xdr:row>
      <xdr:rowOff>114300</xdr:rowOff>
    </xdr:from>
    <xdr:to>
      <xdr:col>2</xdr:col>
      <xdr:colOff>85725</xdr:colOff>
      <xdr:row>364</xdr:row>
      <xdr:rowOff>114300</xdr:rowOff>
    </xdr:to>
    <xdr:sp macro="" textlink="">
      <xdr:nvSpPr>
        <xdr:cNvPr id="469" name="Line 8">
          <a:extLst>
            <a:ext uri="{FF2B5EF4-FFF2-40B4-BE49-F238E27FC236}">
              <a16:creationId xmlns:a16="http://schemas.microsoft.com/office/drawing/2014/main" id="{4763FA9B-8737-4568-A322-9DE7D53C89F4}"/>
            </a:ext>
          </a:extLst>
        </xdr:cNvPr>
        <xdr:cNvSpPr>
          <a:spLocks noChangeShapeType="1"/>
        </xdr:cNvSpPr>
      </xdr:nvSpPr>
      <xdr:spPr bwMode="auto">
        <a:xfrm flipH="1">
          <a:off x="1927225" y="59150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0" name="Line 8">
          <a:extLst>
            <a:ext uri="{FF2B5EF4-FFF2-40B4-BE49-F238E27FC236}">
              <a16:creationId xmlns:a16="http://schemas.microsoft.com/office/drawing/2014/main" id="{D0C3CC5C-7A30-4D48-B6D8-BC6E974B5DD1}"/>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1" name="Line 8">
          <a:extLst>
            <a:ext uri="{FF2B5EF4-FFF2-40B4-BE49-F238E27FC236}">
              <a16:creationId xmlns:a16="http://schemas.microsoft.com/office/drawing/2014/main" id="{B04BDD25-9451-4DAD-B0F1-D30EF4BF2F27}"/>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2" name="Line 8">
          <a:extLst>
            <a:ext uri="{FF2B5EF4-FFF2-40B4-BE49-F238E27FC236}">
              <a16:creationId xmlns:a16="http://schemas.microsoft.com/office/drawing/2014/main" id="{242546BD-6996-432E-8D91-42CE91BF5B37}"/>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3" name="Line 8">
          <a:extLst>
            <a:ext uri="{FF2B5EF4-FFF2-40B4-BE49-F238E27FC236}">
              <a16:creationId xmlns:a16="http://schemas.microsoft.com/office/drawing/2014/main" id="{13688E66-D7D4-467A-82B3-08567B8CFF4F}"/>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4" name="Line 8">
          <a:extLst>
            <a:ext uri="{FF2B5EF4-FFF2-40B4-BE49-F238E27FC236}">
              <a16:creationId xmlns:a16="http://schemas.microsoft.com/office/drawing/2014/main" id="{5B2785FF-EA5F-4B45-9BA7-AA559A075B8F}"/>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5" name="Line 8">
          <a:extLst>
            <a:ext uri="{FF2B5EF4-FFF2-40B4-BE49-F238E27FC236}">
              <a16:creationId xmlns:a16="http://schemas.microsoft.com/office/drawing/2014/main" id="{E7403841-734E-4C3E-9212-FCFC2C6F1A9F}"/>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47625</xdr:colOff>
      <xdr:row>325</xdr:row>
      <xdr:rowOff>114300</xdr:rowOff>
    </xdr:to>
    <xdr:sp macro="" textlink="">
      <xdr:nvSpPr>
        <xdr:cNvPr id="476" name="Line 8">
          <a:extLst>
            <a:ext uri="{FF2B5EF4-FFF2-40B4-BE49-F238E27FC236}">
              <a16:creationId xmlns:a16="http://schemas.microsoft.com/office/drawing/2014/main" id="{78CAA0D9-62EE-4174-8657-45983F38D0FC}"/>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47625</xdr:colOff>
      <xdr:row>325</xdr:row>
      <xdr:rowOff>114300</xdr:rowOff>
    </xdr:to>
    <xdr:sp macro="" textlink="">
      <xdr:nvSpPr>
        <xdr:cNvPr id="477" name="Line 8">
          <a:extLst>
            <a:ext uri="{FF2B5EF4-FFF2-40B4-BE49-F238E27FC236}">
              <a16:creationId xmlns:a16="http://schemas.microsoft.com/office/drawing/2014/main" id="{3D1FA314-2266-4858-90C8-2CEA27BE166E}"/>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8" name="Line 8">
          <a:extLst>
            <a:ext uri="{FF2B5EF4-FFF2-40B4-BE49-F238E27FC236}">
              <a16:creationId xmlns:a16="http://schemas.microsoft.com/office/drawing/2014/main" id="{F98BFBE6-D5CF-450D-A282-8448F4944650}"/>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9" name="Line 8">
          <a:extLst>
            <a:ext uri="{FF2B5EF4-FFF2-40B4-BE49-F238E27FC236}">
              <a16:creationId xmlns:a16="http://schemas.microsoft.com/office/drawing/2014/main" id="{A349C784-D858-4E1D-9AD9-C3BC11CC8C78}"/>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365</xdr:row>
      <xdr:rowOff>114300</xdr:rowOff>
    </xdr:from>
    <xdr:to>
      <xdr:col>2</xdr:col>
      <xdr:colOff>85725</xdr:colOff>
      <xdr:row>365</xdr:row>
      <xdr:rowOff>114300</xdr:rowOff>
    </xdr:to>
    <xdr:sp macro="" textlink="">
      <xdr:nvSpPr>
        <xdr:cNvPr id="480" name="Line 8">
          <a:extLst>
            <a:ext uri="{FF2B5EF4-FFF2-40B4-BE49-F238E27FC236}">
              <a16:creationId xmlns:a16="http://schemas.microsoft.com/office/drawing/2014/main" id="{5D67BA03-906D-42A0-9ECA-31AE952E38AE}"/>
            </a:ext>
          </a:extLst>
        </xdr:cNvPr>
        <xdr:cNvSpPr>
          <a:spLocks noChangeShapeType="1"/>
        </xdr:cNvSpPr>
      </xdr:nvSpPr>
      <xdr:spPr bwMode="auto">
        <a:xfrm flipH="1">
          <a:off x="1927225" y="5932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365</xdr:row>
      <xdr:rowOff>114300</xdr:rowOff>
    </xdr:from>
    <xdr:to>
      <xdr:col>2</xdr:col>
      <xdr:colOff>85725</xdr:colOff>
      <xdr:row>365</xdr:row>
      <xdr:rowOff>114300</xdr:rowOff>
    </xdr:to>
    <xdr:sp macro="" textlink="">
      <xdr:nvSpPr>
        <xdr:cNvPr id="481" name="Line 8">
          <a:extLst>
            <a:ext uri="{FF2B5EF4-FFF2-40B4-BE49-F238E27FC236}">
              <a16:creationId xmlns:a16="http://schemas.microsoft.com/office/drawing/2014/main" id="{999B1A3D-52CA-4705-8302-D967649C2B20}"/>
            </a:ext>
          </a:extLst>
        </xdr:cNvPr>
        <xdr:cNvSpPr>
          <a:spLocks noChangeShapeType="1"/>
        </xdr:cNvSpPr>
      </xdr:nvSpPr>
      <xdr:spPr bwMode="auto">
        <a:xfrm flipH="1">
          <a:off x="1927225" y="5932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445</xdr:row>
      <xdr:rowOff>114300</xdr:rowOff>
    </xdr:from>
    <xdr:to>
      <xdr:col>2</xdr:col>
      <xdr:colOff>85725</xdr:colOff>
      <xdr:row>445</xdr:row>
      <xdr:rowOff>114300</xdr:rowOff>
    </xdr:to>
    <xdr:sp macro="" textlink="">
      <xdr:nvSpPr>
        <xdr:cNvPr id="482" name="Line 8">
          <a:extLst>
            <a:ext uri="{FF2B5EF4-FFF2-40B4-BE49-F238E27FC236}">
              <a16:creationId xmlns:a16="http://schemas.microsoft.com/office/drawing/2014/main" id="{840F6561-CCD1-4304-9AA8-CDAB2EAF891D}"/>
            </a:ext>
          </a:extLst>
        </xdr:cNvPr>
        <xdr:cNvSpPr>
          <a:spLocks noChangeShapeType="1"/>
        </xdr:cNvSpPr>
      </xdr:nvSpPr>
      <xdr:spPr bwMode="auto">
        <a:xfrm flipH="1">
          <a:off x="1905000" y="74637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472</xdr:row>
      <xdr:rowOff>95250</xdr:rowOff>
    </xdr:from>
    <xdr:to>
      <xdr:col>2</xdr:col>
      <xdr:colOff>38100</xdr:colOff>
      <xdr:row>472</xdr:row>
      <xdr:rowOff>104775</xdr:rowOff>
    </xdr:to>
    <xdr:sp macro="" textlink="">
      <xdr:nvSpPr>
        <xdr:cNvPr id="483" name="Line 7">
          <a:extLst>
            <a:ext uri="{FF2B5EF4-FFF2-40B4-BE49-F238E27FC236}">
              <a16:creationId xmlns:a16="http://schemas.microsoft.com/office/drawing/2014/main" id="{B02E1BF2-5B38-4A4C-BEE1-8A918D7879E5}"/>
            </a:ext>
          </a:extLst>
        </xdr:cNvPr>
        <xdr:cNvSpPr>
          <a:spLocks noChangeShapeType="1"/>
        </xdr:cNvSpPr>
      </xdr:nvSpPr>
      <xdr:spPr bwMode="auto">
        <a:xfrm flipH="1" flipV="1">
          <a:off x="1905000" y="79248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473</xdr:row>
      <xdr:rowOff>114300</xdr:rowOff>
    </xdr:from>
    <xdr:to>
      <xdr:col>2</xdr:col>
      <xdr:colOff>0</xdr:colOff>
      <xdr:row>473</xdr:row>
      <xdr:rowOff>114300</xdr:rowOff>
    </xdr:to>
    <xdr:sp macro="" textlink="">
      <xdr:nvSpPr>
        <xdr:cNvPr id="484" name="Line 8">
          <a:extLst>
            <a:ext uri="{FF2B5EF4-FFF2-40B4-BE49-F238E27FC236}">
              <a16:creationId xmlns:a16="http://schemas.microsoft.com/office/drawing/2014/main" id="{D284B8F1-23B5-48A7-A5D7-326947171683}"/>
            </a:ext>
          </a:extLst>
        </xdr:cNvPr>
        <xdr:cNvSpPr>
          <a:spLocks noChangeShapeType="1"/>
        </xdr:cNvSpPr>
      </xdr:nvSpPr>
      <xdr:spPr bwMode="auto">
        <a:xfrm flipH="1">
          <a:off x="1905000" y="79438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485" name="Line 7">
          <a:extLst>
            <a:ext uri="{FF2B5EF4-FFF2-40B4-BE49-F238E27FC236}">
              <a16:creationId xmlns:a16="http://schemas.microsoft.com/office/drawing/2014/main" id="{A055D7F3-921A-450B-923D-EA574D110839}"/>
            </a:ext>
          </a:extLst>
        </xdr:cNvPr>
        <xdr:cNvSpPr>
          <a:spLocks noChangeShapeType="1"/>
        </xdr:cNvSpPr>
      </xdr:nvSpPr>
      <xdr:spPr bwMode="auto">
        <a:xfrm flipH="1" flipV="1">
          <a:off x="1905000" y="33870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486" name="Line 8">
          <a:extLst>
            <a:ext uri="{FF2B5EF4-FFF2-40B4-BE49-F238E27FC236}">
              <a16:creationId xmlns:a16="http://schemas.microsoft.com/office/drawing/2014/main" id="{5D877077-500D-49E0-B364-652698AA56F0}"/>
            </a:ext>
          </a:extLst>
        </xdr:cNvPr>
        <xdr:cNvSpPr>
          <a:spLocks noChangeShapeType="1"/>
        </xdr:cNvSpPr>
      </xdr:nvSpPr>
      <xdr:spPr bwMode="auto">
        <a:xfrm flipH="1">
          <a:off x="1905000" y="34055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531</xdr:row>
      <xdr:rowOff>114300</xdr:rowOff>
    </xdr:from>
    <xdr:to>
      <xdr:col>2</xdr:col>
      <xdr:colOff>76200</xdr:colOff>
      <xdr:row>531</xdr:row>
      <xdr:rowOff>114300</xdr:rowOff>
    </xdr:to>
    <xdr:sp macro="" textlink="">
      <xdr:nvSpPr>
        <xdr:cNvPr id="487" name="Line 8">
          <a:extLst>
            <a:ext uri="{FF2B5EF4-FFF2-40B4-BE49-F238E27FC236}">
              <a16:creationId xmlns:a16="http://schemas.microsoft.com/office/drawing/2014/main" id="{0ED9328B-FE6D-41E7-A0E5-A340F21B6D72}"/>
            </a:ext>
          </a:extLst>
        </xdr:cNvPr>
        <xdr:cNvSpPr>
          <a:spLocks noChangeShapeType="1"/>
        </xdr:cNvSpPr>
      </xdr:nvSpPr>
      <xdr:spPr bwMode="auto">
        <a:xfrm flipH="1">
          <a:off x="1905000" y="89382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426</xdr:row>
      <xdr:rowOff>114300</xdr:rowOff>
    </xdr:from>
    <xdr:to>
      <xdr:col>2</xdr:col>
      <xdr:colOff>76200</xdr:colOff>
      <xdr:row>426</xdr:row>
      <xdr:rowOff>114300</xdr:rowOff>
    </xdr:to>
    <xdr:sp macro="" textlink="">
      <xdr:nvSpPr>
        <xdr:cNvPr id="488" name="Line 8">
          <a:extLst>
            <a:ext uri="{FF2B5EF4-FFF2-40B4-BE49-F238E27FC236}">
              <a16:creationId xmlns:a16="http://schemas.microsoft.com/office/drawing/2014/main" id="{73F37A95-10DB-43B0-98DD-FD0983D3DDD9}"/>
            </a:ext>
          </a:extLst>
        </xdr:cNvPr>
        <xdr:cNvSpPr>
          <a:spLocks noChangeShapeType="1"/>
        </xdr:cNvSpPr>
      </xdr:nvSpPr>
      <xdr:spPr bwMode="auto">
        <a:xfrm flipH="1">
          <a:off x="1905000" y="71380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531</xdr:row>
      <xdr:rowOff>114300</xdr:rowOff>
    </xdr:from>
    <xdr:to>
      <xdr:col>2</xdr:col>
      <xdr:colOff>76200</xdr:colOff>
      <xdr:row>531</xdr:row>
      <xdr:rowOff>114300</xdr:rowOff>
    </xdr:to>
    <xdr:sp macro="" textlink="">
      <xdr:nvSpPr>
        <xdr:cNvPr id="489" name="Line 8">
          <a:extLst>
            <a:ext uri="{FF2B5EF4-FFF2-40B4-BE49-F238E27FC236}">
              <a16:creationId xmlns:a16="http://schemas.microsoft.com/office/drawing/2014/main" id="{C7C95BBF-795C-4D23-8458-92B0BC0ED228}"/>
            </a:ext>
          </a:extLst>
        </xdr:cNvPr>
        <xdr:cNvSpPr>
          <a:spLocks noChangeShapeType="1"/>
        </xdr:cNvSpPr>
      </xdr:nvSpPr>
      <xdr:spPr bwMode="auto">
        <a:xfrm flipH="1">
          <a:off x="1905000" y="89382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426</xdr:row>
      <xdr:rowOff>114300</xdr:rowOff>
    </xdr:from>
    <xdr:to>
      <xdr:col>2</xdr:col>
      <xdr:colOff>76200</xdr:colOff>
      <xdr:row>426</xdr:row>
      <xdr:rowOff>114300</xdr:rowOff>
    </xdr:to>
    <xdr:sp macro="" textlink="">
      <xdr:nvSpPr>
        <xdr:cNvPr id="490" name="Line 8">
          <a:extLst>
            <a:ext uri="{FF2B5EF4-FFF2-40B4-BE49-F238E27FC236}">
              <a16:creationId xmlns:a16="http://schemas.microsoft.com/office/drawing/2014/main" id="{F0B5C8E9-19CA-4B8E-9AEC-AF2CF11FFD31}"/>
            </a:ext>
          </a:extLst>
        </xdr:cNvPr>
        <xdr:cNvSpPr>
          <a:spLocks noChangeShapeType="1"/>
        </xdr:cNvSpPr>
      </xdr:nvSpPr>
      <xdr:spPr bwMode="auto">
        <a:xfrm flipH="1">
          <a:off x="1905000" y="71380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418</xdr:row>
      <xdr:rowOff>114300</xdr:rowOff>
    </xdr:from>
    <xdr:to>
      <xdr:col>2</xdr:col>
      <xdr:colOff>76200</xdr:colOff>
      <xdr:row>418</xdr:row>
      <xdr:rowOff>114300</xdr:rowOff>
    </xdr:to>
    <xdr:sp macro="" textlink="">
      <xdr:nvSpPr>
        <xdr:cNvPr id="491" name="Line 8">
          <a:extLst>
            <a:ext uri="{FF2B5EF4-FFF2-40B4-BE49-F238E27FC236}">
              <a16:creationId xmlns:a16="http://schemas.microsoft.com/office/drawing/2014/main" id="{8243D7BC-F2A0-4FAC-A1AA-08D9817B1B43}"/>
            </a:ext>
          </a:extLst>
        </xdr:cNvPr>
        <xdr:cNvSpPr>
          <a:spLocks noChangeShapeType="1"/>
        </xdr:cNvSpPr>
      </xdr:nvSpPr>
      <xdr:spPr bwMode="auto">
        <a:xfrm flipH="1">
          <a:off x="1905000" y="70008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446</xdr:row>
      <xdr:rowOff>95250</xdr:rowOff>
    </xdr:from>
    <xdr:to>
      <xdr:col>2</xdr:col>
      <xdr:colOff>38100</xdr:colOff>
      <xdr:row>446</xdr:row>
      <xdr:rowOff>104775</xdr:rowOff>
    </xdr:to>
    <xdr:sp macro="" textlink="">
      <xdr:nvSpPr>
        <xdr:cNvPr id="492" name="Line 7">
          <a:extLst>
            <a:ext uri="{FF2B5EF4-FFF2-40B4-BE49-F238E27FC236}">
              <a16:creationId xmlns:a16="http://schemas.microsoft.com/office/drawing/2014/main" id="{E82E1643-1229-4025-AD48-3291E6597D4D}"/>
            </a:ext>
          </a:extLst>
        </xdr:cNvPr>
        <xdr:cNvSpPr>
          <a:spLocks noChangeShapeType="1"/>
        </xdr:cNvSpPr>
      </xdr:nvSpPr>
      <xdr:spPr bwMode="auto">
        <a:xfrm flipH="1" flipV="1">
          <a:off x="1905000" y="74790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447</xdr:row>
      <xdr:rowOff>114300</xdr:rowOff>
    </xdr:from>
    <xdr:to>
      <xdr:col>2</xdr:col>
      <xdr:colOff>0</xdr:colOff>
      <xdr:row>447</xdr:row>
      <xdr:rowOff>114300</xdr:rowOff>
    </xdr:to>
    <xdr:sp macro="" textlink="">
      <xdr:nvSpPr>
        <xdr:cNvPr id="493" name="Line 8">
          <a:extLst>
            <a:ext uri="{FF2B5EF4-FFF2-40B4-BE49-F238E27FC236}">
              <a16:creationId xmlns:a16="http://schemas.microsoft.com/office/drawing/2014/main" id="{CC1B4768-BCDF-4FEA-B6C2-B0B4F4DE8063}"/>
            </a:ext>
          </a:extLst>
        </xdr:cNvPr>
        <xdr:cNvSpPr>
          <a:spLocks noChangeShapeType="1"/>
        </xdr:cNvSpPr>
      </xdr:nvSpPr>
      <xdr:spPr bwMode="auto">
        <a:xfrm flipH="1">
          <a:off x="1905000" y="749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195</xdr:row>
      <xdr:rowOff>95250</xdr:rowOff>
    </xdr:from>
    <xdr:to>
      <xdr:col>3</xdr:col>
      <xdr:colOff>38100</xdr:colOff>
      <xdr:row>195</xdr:row>
      <xdr:rowOff>104775</xdr:rowOff>
    </xdr:to>
    <xdr:sp macro="" textlink="">
      <xdr:nvSpPr>
        <xdr:cNvPr id="494" name="Line 7">
          <a:extLst>
            <a:ext uri="{FF2B5EF4-FFF2-40B4-BE49-F238E27FC236}">
              <a16:creationId xmlns:a16="http://schemas.microsoft.com/office/drawing/2014/main" id="{8D2846C3-109F-487E-B88C-0F66A9F9236B}"/>
            </a:ext>
          </a:extLst>
        </xdr:cNvPr>
        <xdr:cNvSpPr>
          <a:spLocks noChangeShapeType="1"/>
        </xdr:cNvSpPr>
      </xdr:nvSpPr>
      <xdr:spPr bwMode="auto">
        <a:xfrm flipH="1" flipV="1">
          <a:off x="1905000" y="32385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196</xdr:row>
      <xdr:rowOff>114300</xdr:rowOff>
    </xdr:from>
    <xdr:to>
      <xdr:col>3</xdr:col>
      <xdr:colOff>0</xdr:colOff>
      <xdr:row>196</xdr:row>
      <xdr:rowOff>114300</xdr:rowOff>
    </xdr:to>
    <xdr:sp macro="" textlink="">
      <xdr:nvSpPr>
        <xdr:cNvPr id="495" name="Line 8">
          <a:extLst>
            <a:ext uri="{FF2B5EF4-FFF2-40B4-BE49-F238E27FC236}">
              <a16:creationId xmlns:a16="http://schemas.microsoft.com/office/drawing/2014/main" id="{E30728A0-6278-43BE-A57B-D92C54B4950B}"/>
            </a:ext>
          </a:extLst>
        </xdr:cNvPr>
        <xdr:cNvSpPr>
          <a:spLocks noChangeShapeType="1"/>
        </xdr:cNvSpPr>
      </xdr:nvSpPr>
      <xdr:spPr bwMode="auto">
        <a:xfrm flipH="1">
          <a:off x="1905000" y="3256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445</xdr:row>
      <xdr:rowOff>114300</xdr:rowOff>
    </xdr:from>
    <xdr:to>
      <xdr:col>2</xdr:col>
      <xdr:colOff>85725</xdr:colOff>
      <xdr:row>445</xdr:row>
      <xdr:rowOff>114300</xdr:rowOff>
    </xdr:to>
    <xdr:sp macro="" textlink="">
      <xdr:nvSpPr>
        <xdr:cNvPr id="496" name="Line 8">
          <a:extLst>
            <a:ext uri="{FF2B5EF4-FFF2-40B4-BE49-F238E27FC236}">
              <a16:creationId xmlns:a16="http://schemas.microsoft.com/office/drawing/2014/main" id="{49B66E7E-929C-4D92-BFAE-E3590E87E266}"/>
            </a:ext>
          </a:extLst>
        </xdr:cNvPr>
        <xdr:cNvSpPr>
          <a:spLocks noChangeShapeType="1"/>
        </xdr:cNvSpPr>
      </xdr:nvSpPr>
      <xdr:spPr bwMode="auto">
        <a:xfrm flipH="1">
          <a:off x="1905000" y="74637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472</xdr:row>
      <xdr:rowOff>95250</xdr:rowOff>
    </xdr:from>
    <xdr:to>
      <xdr:col>2</xdr:col>
      <xdr:colOff>38100</xdr:colOff>
      <xdr:row>472</xdr:row>
      <xdr:rowOff>104775</xdr:rowOff>
    </xdr:to>
    <xdr:sp macro="" textlink="">
      <xdr:nvSpPr>
        <xdr:cNvPr id="497" name="Line 7">
          <a:extLst>
            <a:ext uri="{FF2B5EF4-FFF2-40B4-BE49-F238E27FC236}">
              <a16:creationId xmlns:a16="http://schemas.microsoft.com/office/drawing/2014/main" id="{3D7D489C-28E3-4CD8-98B8-DDB3D7265A4E}"/>
            </a:ext>
          </a:extLst>
        </xdr:cNvPr>
        <xdr:cNvSpPr>
          <a:spLocks noChangeShapeType="1"/>
        </xdr:cNvSpPr>
      </xdr:nvSpPr>
      <xdr:spPr bwMode="auto">
        <a:xfrm flipH="1" flipV="1">
          <a:off x="1905000" y="79248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473</xdr:row>
      <xdr:rowOff>114300</xdr:rowOff>
    </xdr:from>
    <xdr:to>
      <xdr:col>2</xdr:col>
      <xdr:colOff>0</xdr:colOff>
      <xdr:row>473</xdr:row>
      <xdr:rowOff>114300</xdr:rowOff>
    </xdr:to>
    <xdr:sp macro="" textlink="">
      <xdr:nvSpPr>
        <xdr:cNvPr id="498" name="Line 8">
          <a:extLst>
            <a:ext uri="{FF2B5EF4-FFF2-40B4-BE49-F238E27FC236}">
              <a16:creationId xmlns:a16="http://schemas.microsoft.com/office/drawing/2014/main" id="{5573B2F0-F762-4369-AD97-962105A6EF23}"/>
            </a:ext>
          </a:extLst>
        </xdr:cNvPr>
        <xdr:cNvSpPr>
          <a:spLocks noChangeShapeType="1"/>
        </xdr:cNvSpPr>
      </xdr:nvSpPr>
      <xdr:spPr bwMode="auto">
        <a:xfrm flipH="1">
          <a:off x="1905000" y="79438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499" name="Line 7">
          <a:extLst>
            <a:ext uri="{FF2B5EF4-FFF2-40B4-BE49-F238E27FC236}">
              <a16:creationId xmlns:a16="http://schemas.microsoft.com/office/drawing/2014/main" id="{B9B40449-B7C8-4E80-8833-496EA1B88CD9}"/>
            </a:ext>
          </a:extLst>
        </xdr:cNvPr>
        <xdr:cNvSpPr>
          <a:spLocks noChangeShapeType="1"/>
        </xdr:cNvSpPr>
      </xdr:nvSpPr>
      <xdr:spPr bwMode="auto">
        <a:xfrm flipH="1" flipV="1">
          <a:off x="1905000" y="33870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500" name="Line 8">
          <a:extLst>
            <a:ext uri="{FF2B5EF4-FFF2-40B4-BE49-F238E27FC236}">
              <a16:creationId xmlns:a16="http://schemas.microsoft.com/office/drawing/2014/main" id="{7C813339-C3AC-489B-B8C0-03257E743BB4}"/>
            </a:ext>
          </a:extLst>
        </xdr:cNvPr>
        <xdr:cNvSpPr>
          <a:spLocks noChangeShapeType="1"/>
        </xdr:cNvSpPr>
      </xdr:nvSpPr>
      <xdr:spPr bwMode="auto">
        <a:xfrm flipH="1">
          <a:off x="1905000" y="34055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361</xdr:row>
      <xdr:rowOff>114300</xdr:rowOff>
    </xdr:from>
    <xdr:to>
      <xdr:col>2</xdr:col>
      <xdr:colOff>85725</xdr:colOff>
      <xdr:row>361</xdr:row>
      <xdr:rowOff>114300</xdr:rowOff>
    </xdr:to>
    <xdr:sp macro="" textlink="">
      <xdr:nvSpPr>
        <xdr:cNvPr id="501" name="Line 8">
          <a:extLst>
            <a:ext uri="{FF2B5EF4-FFF2-40B4-BE49-F238E27FC236}">
              <a16:creationId xmlns:a16="http://schemas.microsoft.com/office/drawing/2014/main" id="{19AB418A-8C20-4720-95AF-C31502FAF681}"/>
            </a:ext>
          </a:extLst>
        </xdr:cNvPr>
        <xdr:cNvSpPr>
          <a:spLocks noChangeShapeType="1"/>
        </xdr:cNvSpPr>
      </xdr:nvSpPr>
      <xdr:spPr bwMode="auto">
        <a:xfrm flipH="1">
          <a:off x="1905000" y="60077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376</xdr:row>
      <xdr:rowOff>95250</xdr:rowOff>
    </xdr:from>
    <xdr:to>
      <xdr:col>2</xdr:col>
      <xdr:colOff>47625</xdr:colOff>
      <xdr:row>376</xdr:row>
      <xdr:rowOff>104775</xdr:rowOff>
    </xdr:to>
    <xdr:sp macro="" textlink="">
      <xdr:nvSpPr>
        <xdr:cNvPr id="502" name="Line 7">
          <a:extLst>
            <a:ext uri="{FF2B5EF4-FFF2-40B4-BE49-F238E27FC236}">
              <a16:creationId xmlns:a16="http://schemas.microsoft.com/office/drawing/2014/main" id="{D52D57C7-68AA-494C-AF76-FF2EE79B3A04}"/>
            </a:ext>
          </a:extLst>
        </xdr:cNvPr>
        <xdr:cNvSpPr>
          <a:spLocks noChangeShapeType="1"/>
        </xdr:cNvSpPr>
      </xdr:nvSpPr>
      <xdr:spPr bwMode="auto">
        <a:xfrm flipH="1" flipV="1">
          <a:off x="1905000" y="625348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377</xdr:row>
      <xdr:rowOff>114300</xdr:rowOff>
    </xdr:from>
    <xdr:to>
      <xdr:col>2</xdr:col>
      <xdr:colOff>0</xdr:colOff>
      <xdr:row>377</xdr:row>
      <xdr:rowOff>114300</xdr:rowOff>
    </xdr:to>
    <xdr:sp macro="" textlink="">
      <xdr:nvSpPr>
        <xdr:cNvPr id="503" name="Line 8">
          <a:extLst>
            <a:ext uri="{FF2B5EF4-FFF2-40B4-BE49-F238E27FC236}">
              <a16:creationId xmlns:a16="http://schemas.microsoft.com/office/drawing/2014/main" id="{205F0407-BF12-4A4B-A3F2-AC3E13EC6165}"/>
            </a:ext>
          </a:extLst>
        </xdr:cNvPr>
        <xdr:cNvSpPr>
          <a:spLocks noChangeShapeType="1"/>
        </xdr:cNvSpPr>
      </xdr:nvSpPr>
      <xdr:spPr bwMode="auto">
        <a:xfrm flipH="1">
          <a:off x="1905000" y="62718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147</xdr:row>
      <xdr:rowOff>95250</xdr:rowOff>
    </xdr:from>
    <xdr:to>
      <xdr:col>3</xdr:col>
      <xdr:colOff>28575</xdr:colOff>
      <xdr:row>147</xdr:row>
      <xdr:rowOff>104775</xdr:rowOff>
    </xdr:to>
    <xdr:sp macro="" textlink="">
      <xdr:nvSpPr>
        <xdr:cNvPr id="504" name="Line 7">
          <a:extLst>
            <a:ext uri="{FF2B5EF4-FFF2-40B4-BE49-F238E27FC236}">
              <a16:creationId xmlns:a16="http://schemas.microsoft.com/office/drawing/2014/main" id="{16738AAC-111A-4C00-9BD9-7F2071CE35A6}"/>
            </a:ext>
          </a:extLst>
        </xdr:cNvPr>
        <xdr:cNvSpPr>
          <a:spLocks noChangeShapeType="1"/>
        </xdr:cNvSpPr>
      </xdr:nvSpPr>
      <xdr:spPr bwMode="auto">
        <a:xfrm flipH="1" flipV="1">
          <a:off x="1905000" y="244602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148</xdr:row>
      <xdr:rowOff>114300</xdr:rowOff>
    </xdr:from>
    <xdr:to>
      <xdr:col>3</xdr:col>
      <xdr:colOff>0</xdr:colOff>
      <xdr:row>148</xdr:row>
      <xdr:rowOff>114300</xdr:rowOff>
    </xdr:to>
    <xdr:sp macro="" textlink="">
      <xdr:nvSpPr>
        <xdr:cNvPr id="505" name="Line 8">
          <a:extLst>
            <a:ext uri="{FF2B5EF4-FFF2-40B4-BE49-F238E27FC236}">
              <a16:creationId xmlns:a16="http://schemas.microsoft.com/office/drawing/2014/main" id="{37F314D1-FCC7-44B0-A046-F461AF81F2EB}"/>
            </a:ext>
          </a:extLst>
        </xdr:cNvPr>
        <xdr:cNvSpPr>
          <a:spLocks noChangeShapeType="1"/>
        </xdr:cNvSpPr>
      </xdr:nvSpPr>
      <xdr:spPr bwMode="auto">
        <a:xfrm flipH="1">
          <a:off x="1905000" y="2464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406</xdr:row>
      <xdr:rowOff>114300</xdr:rowOff>
    </xdr:from>
    <xdr:to>
      <xdr:col>2</xdr:col>
      <xdr:colOff>76200</xdr:colOff>
      <xdr:row>406</xdr:row>
      <xdr:rowOff>114300</xdr:rowOff>
    </xdr:to>
    <xdr:sp macro="" textlink="">
      <xdr:nvSpPr>
        <xdr:cNvPr id="506" name="Line 8">
          <a:extLst>
            <a:ext uri="{FF2B5EF4-FFF2-40B4-BE49-F238E27FC236}">
              <a16:creationId xmlns:a16="http://schemas.microsoft.com/office/drawing/2014/main" id="{BF840616-3C66-40DA-AAA1-838C39377132}"/>
            </a:ext>
          </a:extLst>
        </xdr:cNvPr>
        <xdr:cNvSpPr>
          <a:spLocks noChangeShapeType="1"/>
        </xdr:cNvSpPr>
      </xdr:nvSpPr>
      <xdr:spPr bwMode="auto">
        <a:xfrm flipH="1">
          <a:off x="1905000" y="67951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342</xdr:row>
      <xdr:rowOff>114300</xdr:rowOff>
    </xdr:from>
    <xdr:to>
      <xdr:col>2</xdr:col>
      <xdr:colOff>76200</xdr:colOff>
      <xdr:row>342</xdr:row>
      <xdr:rowOff>114300</xdr:rowOff>
    </xdr:to>
    <xdr:sp macro="" textlink="">
      <xdr:nvSpPr>
        <xdr:cNvPr id="507" name="Line 8">
          <a:extLst>
            <a:ext uri="{FF2B5EF4-FFF2-40B4-BE49-F238E27FC236}">
              <a16:creationId xmlns:a16="http://schemas.microsoft.com/office/drawing/2014/main" id="{9089D746-C927-40E7-9D33-80106C4C9106}"/>
            </a:ext>
          </a:extLst>
        </xdr:cNvPr>
        <xdr:cNvSpPr>
          <a:spLocks noChangeShapeType="1"/>
        </xdr:cNvSpPr>
      </xdr:nvSpPr>
      <xdr:spPr bwMode="auto">
        <a:xfrm flipH="1">
          <a:off x="1905000" y="5694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406</xdr:row>
      <xdr:rowOff>114300</xdr:rowOff>
    </xdr:from>
    <xdr:to>
      <xdr:col>2</xdr:col>
      <xdr:colOff>76200</xdr:colOff>
      <xdr:row>406</xdr:row>
      <xdr:rowOff>114300</xdr:rowOff>
    </xdr:to>
    <xdr:sp macro="" textlink="">
      <xdr:nvSpPr>
        <xdr:cNvPr id="508" name="Line 8">
          <a:extLst>
            <a:ext uri="{FF2B5EF4-FFF2-40B4-BE49-F238E27FC236}">
              <a16:creationId xmlns:a16="http://schemas.microsoft.com/office/drawing/2014/main" id="{39B8CFA1-0D24-4807-9288-4B8A32532786}"/>
            </a:ext>
          </a:extLst>
        </xdr:cNvPr>
        <xdr:cNvSpPr>
          <a:spLocks noChangeShapeType="1"/>
        </xdr:cNvSpPr>
      </xdr:nvSpPr>
      <xdr:spPr bwMode="auto">
        <a:xfrm flipH="1">
          <a:off x="1905000" y="67951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342</xdr:row>
      <xdr:rowOff>114300</xdr:rowOff>
    </xdr:from>
    <xdr:to>
      <xdr:col>2</xdr:col>
      <xdr:colOff>76200</xdr:colOff>
      <xdr:row>342</xdr:row>
      <xdr:rowOff>114300</xdr:rowOff>
    </xdr:to>
    <xdr:sp macro="" textlink="">
      <xdr:nvSpPr>
        <xdr:cNvPr id="509" name="Line 8">
          <a:extLst>
            <a:ext uri="{FF2B5EF4-FFF2-40B4-BE49-F238E27FC236}">
              <a16:creationId xmlns:a16="http://schemas.microsoft.com/office/drawing/2014/main" id="{8846C95B-73BE-4418-82D2-414E761FEB65}"/>
            </a:ext>
          </a:extLst>
        </xdr:cNvPr>
        <xdr:cNvSpPr>
          <a:spLocks noChangeShapeType="1"/>
        </xdr:cNvSpPr>
      </xdr:nvSpPr>
      <xdr:spPr bwMode="auto">
        <a:xfrm flipH="1">
          <a:off x="1905000" y="5694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334</xdr:row>
      <xdr:rowOff>114300</xdr:rowOff>
    </xdr:from>
    <xdr:to>
      <xdr:col>2</xdr:col>
      <xdr:colOff>76200</xdr:colOff>
      <xdr:row>334</xdr:row>
      <xdr:rowOff>114300</xdr:rowOff>
    </xdr:to>
    <xdr:sp macro="" textlink="">
      <xdr:nvSpPr>
        <xdr:cNvPr id="510" name="Line 8">
          <a:extLst>
            <a:ext uri="{FF2B5EF4-FFF2-40B4-BE49-F238E27FC236}">
              <a16:creationId xmlns:a16="http://schemas.microsoft.com/office/drawing/2014/main" id="{27628D5D-D807-47F9-A3F6-3AC3C83E8883}"/>
            </a:ext>
          </a:extLst>
        </xdr:cNvPr>
        <xdr:cNvSpPr>
          <a:spLocks noChangeShapeType="1"/>
        </xdr:cNvSpPr>
      </xdr:nvSpPr>
      <xdr:spPr bwMode="auto">
        <a:xfrm flipH="1">
          <a:off x="1905000" y="5561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362</xdr:row>
      <xdr:rowOff>95250</xdr:rowOff>
    </xdr:from>
    <xdr:to>
      <xdr:col>2</xdr:col>
      <xdr:colOff>47625</xdr:colOff>
      <xdr:row>362</xdr:row>
      <xdr:rowOff>104775</xdr:rowOff>
    </xdr:to>
    <xdr:sp macro="" textlink="">
      <xdr:nvSpPr>
        <xdr:cNvPr id="511" name="Line 7">
          <a:extLst>
            <a:ext uri="{FF2B5EF4-FFF2-40B4-BE49-F238E27FC236}">
              <a16:creationId xmlns:a16="http://schemas.microsoft.com/office/drawing/2014/main" id="{F1A4FD94-AD0E-4BA8-9845-98E522E4478B}"/>
            </a:ext>
          </a:extLst>
        </xdr:cNvPr>
        <xdr:cNvSpPr>
          <a:spLocks noChangeShapeType="1"/>
        </xdr:cNvSpPr>
      </xdr:nvSpPr>
      <xdr:spPr bwMode="auto">
        <a:xfrm flipH="1" flipV="1">
          <a:off x="1905000" y="60223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363</xdr:row>
      <xdr:rowOff>114300</xdr:rowOff>
    </xdr:from>
    <xdr:to>
      <xdr:col>2</xdr:col>
      <xdr:colOff>0</xdr:colOff>
      <xdr:row>363</xdr:row>
      <xdr:rowOff>114300</xdr:rowOff>
    </xdr:to>
    <xdr:sp macro="" textlink="">
      <xdr:nvSpPr>
        <xdr:cNvPr id="512" name="Line 8">
          <a:extLst>
            <a:ext uri="{FF2B5EF4-FFF2-40B4-BE49-F238E27FC236}">
              <a16:creationId xmlns:a16="http://schemas.microsoft.com/office/drawing/2014/main" id="{7802EA2D-83F8-4877-8E41-FBF98446EE84}"/>
            </a:ext>
          </a:extLst>
        </xdr:cNvPr>
        <xdr:cNvSpPr>
          <a:spLocks noChangeShapeType="1"/>
        </xdr:cNvSpPr>
      </xdr:nvSpPr>
      <xdr:spPr bwMode="auto">
        <a:xfrm flipH="1">
          <a:off x="1905000" y="60407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361</xdr:row>
      <xdr:rowOff>114300</xdr:rowOff>
    </xdr:from>
    <xdr:to>
      <xdr:col>2</xdr:col>
      <xdr:colOff>85725</xdr:colOff>
      <xdr:row>361</xdr:row>
      <xdr:rowOff>114300</xdr:rowOff>
    </xdr:to>
    <xdr:sp macro="" textlink="">
      <xdr:nvSpPr>
        <xdr:cNvPr id="513" name="Line 8">
          <a:extLst>
            <a:ext uri="{FF2B5EF4-FFF2-40B4-BE49-F238E27FC236}">
              <a16:creationId xmlns:a16="http://schemas.microsoft.com/office/drawing/2014/main" id="{1114581C-BB95-4660-B899-D48E14A516F2}"/>
            </a:ext>
          </a:extLst>
        </xdr:cNvPr>
        <xdr:cNvSpPr>
          <a:spLocks noChangeShapeType="1"/>
        </xdr:cNvSpPr>
      </xdr:nvSpPr>
      <xdr:spPr bwMode="auto">
        <a:xfrm flipH="1">
          <a:off x="1905000" y="60077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376</xdr:row>
      <xdr:rowOff>95250</xdr:rowOff>
    </xdr:from>
    <xdr:to>
      <xdr:col>2</xdr:col>
      <xdr:colOff>47625</xdr:colOff>
      <xdr:row>376</xdr:row>
      <xdr:rowOff>104775</xdr:rowOff>
    </xdr:to>
    <xdr:sp macro="" textlink="">
      <xdr:nvSpPr>
        <xdr:cNvPr id="514" name="Line 7">
          <a:extLst>
            <a:ext uri="{FF2B5EF4-FFF2-40B4-BE49-F238E27FC236}">
              <a16:creationId xmlns:a16="http://schemas.microsoft.com/office/drawing/2014/main" id="{26D0562E-6A14-4429-A82A-771AED955391}"/>
            </a:ext>
          </a:extLst>
        </xdr:cNvPr>
        <xdr:cNvSpPr>
          <a:spLocks noChangeShapeType="1"/>
        </xdr:cNvSpPr>
      </xdr:nvSpPr>
      <xdr:spPr bwMode="auto">
        <a:xfrm flipH="1" flipV="1">
          <a:off x="1905000" y="625348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377</xdr:row>
      <xdr:rowOff>114300</xdr:rowOff>
    </xdr:from>
    <xdr:to>
      <xdr:col>2</xdr:col>
      <xdr:colOff>0</xdr:colOff>
      <xdr:row>377</xdr:row>
      <xdr:rowOff>114300</xdr:rowOff>
    </xdr:to>
    <xdr:sp macro="" textlink="">
      <xdr:nvSpPr>
        <xdr:cNvPr id="515" name="Line 8">
          <a:extLst>
            <a:ext uri="{FF2B5EF4-FFF2-40B4-BE49-F238E27FC236}">
              <a16:creationId xmlns:a16="http://schemas.microsoft.com/office/drawing/2014/main" id="{182A7B10-937F-4552-8234-EB7B51D01610}"/>
            </a:ext>
          </a:extLst>
        </xdr:cNvPr>
        <xdr:cNvSpPr>
          <a:spLocks noChangeShapeType="1"/>
        </xdr:cNvSpPr>
      </xdr:nvSpPr>
      <xdr:spPr bwMode="auto">
        <a:xfrm flipH="1">
          <a:off x="1905000" y="62718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148</xdr:row>
      <xdr:rowOff>114300</xdr:rowOff>
    </xdr:from>
    <xdr:to>
      <xdr:col>3</xdr:col>
      <xdr:colOff>0</xdr:colOff>
      <xdr:row>148</xdr:row>
      <xdr:rowOff>114300</xdr:rowOff>
    </xdr:to>
    <xdr:sp macro="" textlink="">
      <xdr:nvSpPr>
        <xdr:cNvPr id="516" name="Line 8">
          <a:extLst>
            <a:ext uri="{FF2B5EF4-FFF2-40B4-BE49-F238E27FC236}">
              <a16:creationId xmlns:a16="http://schemas.microsoft.com/office/drawing/2014/main" id="{6B51A0F6-AB09-4814-823F-6254FB0EC907}"/>
            </a:ext>
          </a:extLst>
        </xdr:cNvPr>
        <xdr:cNvSpPr>
          <a:spLocks noChangeShapeType="1"/>
        </xdr:cNvSpPr>
      </xdr:nvSpPr>
      <xdr:spPr bwMode="auto">
        <a:xfrm flipH="1">
          <a:off x="1905000" y="2464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311</xdr:row>
      <xdr:rowOff>114300</xdr:rowOff>
    </xdr:from>
    <xdr:to>
      <xdr:col>2</xdr:col>
      <xdr:colOff>85725</xdr:colOff>
      <xdr:row>311</xdr:row>
      <xdr:rowOff>114300</xdr:rowOff>
    </xdr:to>
    <xdr:sp macro="" textlink="">
      <xdr:nvSpPr>
        <xdr:cNvPr id="517" name="Line 8">
          <a:extLst>
            <a:ext uri="{FF2B5EF4-FFF2-40B4-BE49-F238E27FC236}">
              <a16:creationId xmlns:a16="http://schemas.microsoft.com/office/drawing/2014/main" id="{A2059E90-416F-4051-BC06-0C9B10678879}"/>
            </a:ext>
          </a:extLst>
        </xdr:cNvPr>
        <xdr:cNvSpPr>
          <a:spLocks noChangeShapeType="1"/>
        </xdr:cNvSpPr>
      </xdr:nvSpPr>
      <xdr:spPr bwMode="auto">
        <a:xfrm flipH="1">
          <a:off x="1905000" y="5182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151</xdr:row>
      <xdr:rowOff>95250</xdr:rowOff>
    </xdr:from>
    <xdr:to>
      <xdr:col>3</xdr:col>
      <xdr:colOff>28575</xdr:colOff>
      <xdr:row>151</xdr:row>
      <xdr:rowOff>104775</xdr:rowOff>
    </xdr:to>
    <xdr:sp macro="" textlink="">
      <xdr:nvSpPr>
        <xdr:cNvPr id="518" name="Line 7">
          <a:extLst>
            <a:ext uri="{FF2B5EF4-FFF2-40B4-BE49-F238E27FC236}">
              <a16:creationId xmlns:a16="http://schemas.microsoft.com/office/drawing/2014/main" id="{D9DABC9C-1D12-4829-A424-2493E056BF16}"/>
            </a:ext>
          </a:extLst>
        </xdr:cNvPr>
        <xdr:cNvSpPr>
          <a:spLocks noChangeShapeType="1"/>
        </xdr:cNvSpPr>
      </xdr:nvSpPr>
      <xdr:spPr bwMode="auto">
        <a:xfrm flipH="1" flipV="1">
          <a:off x="1905000" y="25120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519" name="Line 8">
          <a:extLst>
            <a:ext uri="{FF2B5EF4-FFF2-40B4-BE49-F238E27FC236}">
              <a16:creationId xmlns:a16="http://schemas.microsoft.com/office/drawing/2014/main" id="{CA7C20AB-2FC2-4B38-8013-CA839C007547}"/>
            </a:ext>
          </a:extLst>
        </xdr:cNvPr>
        <xdr:cNvSpPr>
          <a:spLocks noChangeShapeType="1"/>
        </xdr:cNvSpPr>
      </xdr:nvSpPr>
      <xdr:spPr bwMode="auto">
        <a:xfrm flipH="1">
          <a:off x="1905000" y="25304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520" name="Line 8">
          <a:extLst>
            <a:ext uri="{FF2B5EF4-FFF2-40B4-BE49-F238E27FC236}">
              <a16:creationId xmlns:a16="http://schemas.microsoft.com/office/drawing/2014/main" id="{D455FFC4-565A-45A8-B56F-D35A48C6A11A}"/>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521" name="Line 8">
          <a:extLst>
            <a:ext uri="{FF2B5EF4-FFF2-40B4-BE49-F238E27FC236}">
              <a16:creationId xmlns:a16="http://schemas.microsoft.com/office/drawing/2014/main" id="{1DB8AEAD-4824-4E83-945E-2809BDBAFCCA}"/>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312</xdr:row>
      <xdr:rowOff>95250</xdr:rowOff>
    </xdr:from>
    <xdr:to>
      <xdr:col>2</xdr:col>
      <xdr:colOff>47625</xdr:colOff>
      <xdr:row>312</xdr:row>
      <xdr:rowOff>104775</xdr:rowOff>
    </xdr:to>
    <xdr:sp macro="" textlink="">
      <xdr:nvSpPr>
        <xdr:cNvPr id="522" name="Line 7">
          <a:extLst>
            <a:ext uri="{FF2B5EF4-FFF2-40B4-BE49-F238E27FC236}">
              <a16:creationId xmlns:a16="http://schemas.microsoft.com/office/drawing/2014/main" id="{99DED714-F41A-4DCB-BD57-63201B0A7AAD}"/>
            </a:ext>
          </a:extLst>
        </xdr:cNvPr>
        <xdr:cNvSpPr>
          <a:spLocks noChangeShapeType="1"/>
        </xdr:cNvSpPr>
      </xdr:nvSpPr>
      <xdr:spPr bwMode="auto">
        <a:xfrm flipH="1" flipV="1">
          <a:off x="1905000" y="51968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313</xdr:row>
      <xdr:rowOff>114300</xdr:rowOff>
    </xdr:from>
    <xdr:to>
      <xdr:col>2</xdr:col>
      <xdr:colOff>0</xdr:colOff>
      <xdr:row>313</xdr:row>
      <xdr:rowOff>114300</xdr:rowOff>
    </xdr:to>
    <xdr:sp macro="" textlink="">
      <xdr:nvSpPr>
        <xdr:cNvPr id="523" name="Line 8">
          <a:extLst>
            <a:ext uri="{FF2B5EF4-FFF2-40B4-BE49-F238E27FC236}">
              <a16:creationId xmlns:a16="http://schemas.microsoft.com/office/drawing/2014/main" id="{96571A68-1E00-4395-B805-C3685530D406}"/>
            </a:ext>
          </a:extLst>
        </xdr:cNvPr>
        <xdr:cNvSpPr>
          <a:spLocks noChangeShapeType="1"/>
        </xdr:cNvSpPr>
      </xdr:nvSpPr>
      <xdr:spPr bwMode="auto">
        <a:xfrm flipH="1">
          <a:off x="1905000" y="5215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311</xdr:row>
      <xdr:rowOff>114300</xdr:rowOff>
    </xdr:from>
    <xdr:to>
      <xdr:col>2</xdr:col>
      <xdr:colOff>85725</xdr:colOff>
      <xdr:row>311</xdr:row>
      <xdr:rowOff>114300</xdr:rowOff>
    </xdr:to>
    <xdr:sp macro="" textlink="">
      <xdr:nvSpPr>
        <xdr:cNvPr id="524" name="Line 8">
          <a:extLst>
            <a:ext uri="{FF2B5EF4-FFF2-40B4-BE49-F238E27FC236}">
              <a16:creationId xmlns:a16="http://schemas.microsoft.com/office/drawing/2014/main" id="{756B863C-5954-4027-93D1-B7E3C75B1BBC}"/>
            </a:ext>
          </a:extLst>
        </xdr:cNvPr>
        <xdr:cNvSpPr>
          <a:spLocks noChangeShapeType="1"/>
        </xdr:cNvSpPr>
      </xdr:nvSpPr>
      <xdr:spPr bwMode="auto">
        <a:xfrm flipH="1">
          <a:off x="1905000" y="5182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525" name="Line 8">
          <a:extLst>
            <a:ext uri="{FF2B5EF4-FFF2-40B4-BE49-F238E27FC236}">
              <a16:creationId xmlns:a16="http://schemas.microsoft.com/office/drawing/2014/main" id="{7797AB58-C463-4A29-B0DF-B8B3A0D11823}"/>
            </a:ext>
          </a:extLst>
        </xdr:cNvPr>
        <xdr:cNvSpPr>
          <a:spLocks noChangeShapeType="1"/>
        </xdr:cNvSpPr>
      </xdr:nvSpPr>
      <xdr:spPr bwMode="auto">
        <a:xfrm flipH="1">
          <a:off x="1905000" y="25304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294</xdr:row>
      <xdr:rowOff>161925</xdr:rowOff>
    </xdr:from>
    <xdr:to>
      <xdr:col>1</xdr:col>
      <xdr:colOff>28575</xdr:colOff>
      <xdr:row>295</xdr:row>
      <xdr:rowOff>0</xdr:rowOff>
    </xdr:to>
    <xdr:sp macro="" textlink="">
      <xdr:nvSpPr>
        <xdr:cNvPr id="526" name="Line 4">
          <a:extLst>
            <a:ext uri="{FF2B5EF4-FFF2-40B4-BE49-F238E27FC236}">
              <a16:creationId xmlns:a16="http://schemas.microsoft.com/office/drawing/2014/main" id="{88D0B386-E460-444A-877E-D55C357C6DC3}"/>
            </a:ext>
          </a:extLst>
        </xdr:cNvPr>
        <xdr:cNvSpPr>
          <a:spLocks noChangeShapeType="1"/>
        </xdr:cNvSpPr>
      </xdr:nvSpPr>
      <xdr:spPr bwMode="auto">
        <a:xfrm>
          <a:off x="876300" y="489426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299</xdr:row>
      <xdr:rowOff>161925</xdr:rowOff>
    </xdr:from>
    <xdr:to>
      <xdr:col>1</xdr:col>
      <xdr:colOff>28575</xdr:colOff>
      <xdr:row>300</xdr:row>
      <xdr:rowOff>0</xdr:rowOff>
    </xdr:to>
    <xdr:sp macro="" textlink="">
      <xdr:nvSpPr>
        <xdr:cNvPr id="527" name="Line 4">
          <a:extLst>
            <a:ext uri="{FF2B5EF4-FFF2-40B4-BE49-F238E27FC236}">
              <a16:creationId xmlns:a16="http://schemas.microsoft.com/office/drawing/2014/main" id="{0C47E319-B1F1-466D-8A1F-7933254C5CDB}"/>
            </a:ext>
          </a:extLst>
        </xdr:cNvPr>
        <xdr:cNvSpPr>
          <a:spLocks noChangeShapeType="1"/>
        </xdr:cNvSpPr>
      </xdr:nvSpPr>
      <xdr:spPr bwMode="auto">
        <a:xfrm>
          <a:off x="876300" y="497681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294</xdr:row>
      <xdr:rowOff>161925</xdr:rowOff>
    </xdr:from>
    <xdr:to>
      <xdr:col>1</xdr:col>
      <xdr:colOff>28575</xdr:colOff>
      <xdr:row>295</xdr:row>
      <xdr:rowOff>0</xdr:rowOff>
    </xdr:to>
    <xdr:sp macro="" textlink="">
      <xdr:nvSpPr>
        <xdr:cNvPr id="528" name="Line 4">
          <a:extLst>
            <a:ext uri="{FF2B5EF4-FFF2-40B4-BE49-F238E27FC236}">
              <a16:creationId xmlns:a16="http://schemas.microsoft.com/office/drawing/2014/main" id="{B4E1D172-B6D1-4755-BBDF-29CAA9264D14}"/>
            </a:ext>
          </a:extLst>
        </xdr:cNvPr>
        <xdr:cNvSpPr>
          <a:spLocks noChangeShapeType="1"/>
        </xdr:cNvSpPr>
      </xdr:nvSpPr>
      <xdr:spPr bwMode="auto">
        <a:xfrm>
          <a:off x="876300" y="489426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299</xdr:row>
      <xdr:rowOff>161925</xdr:rowOff>
    </xdr:from>
    <xdr:to>
      <xdr:col>1</xdr:col>
      <xdr:colOff>28575</xdr:colOff>
      <xdr:row>300</xdr:row>
      <xdr:rowOff>0</xdr:rowOff>
    </xdr:to>
    <xdr:sp macro="" textlink="">
      <xdr:nvSpPr>
        <xdr:cNvPr id="529" name="Line 4">
          <a:extLst>
            <a:ext uri="{FF2B5EF4-FFF2-40B4-BE49-F238E27FC236}">
              <a16:creationId xmlns:a16="http://schemas.microsoft.com/office/drawing/2014/main" id="{32165AB7-4FBB-4C4C-BB08-5BD8A31966A8}"/>
            </a:ext>
          </a:extLst>
        </xdr:cNvPr>
        <xdr:cNvSpPr>
          <a:spLocks noChangeShapeType="1"/>
        </xdr:cNvSpPr>
      </xdr:nvSpPr>
      <xdr:spPr bwMode="auto">
        <a:xfrm>
          <a:off x="876300" y="497681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527</xdr:row>
      <xdr:rowOff>114300</xdr:rowOff>
    </xdr:from>
    <xdr:to>
      <xdr:col>2</xdr:col>
      <xdr:colOff>38100</xdr:colOff>
      <xdr:row>527</xdr:row>
      <xdr:rowOff>114300</xdr:rowOff>
    </xdr:to>
    <xdr:sp macro="" textlink="">
      <xdr:nvSpPr>
        <xdr:cNvPr id="530" name="Line 8">
          <a:extLst>
            <a:ext uri="{FF2B5EF4-FFF2-40B4-BE49-F238E27FC236}">
              <a16:creationId xmlns:a16="http://schemas.microsoft.com/office/drawing/2014/main" id="{80D4BDCC-8FEA-4D2D-A8ED-855EB3337523}"/>
            </a:ext>
          </a:extLst>
        </xdr:cNvPr>
        <xdr:cNvSpPr>
          <a:spLocks noChangeShapeType="1"/>
        </xdr:cNvSpPr>
      </xdr:nvSpPr>
      <xdr:spPr bwMode="auto">
        <a:xfrm flipH="1">
          <a:off x="1905000" y="886968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424</xdr:row>
      <xdr:rowOff>114300</xdr:rowOff>
    </xdr:from>
    <xdr:to>
      <xdr:col>2</xdr:col>
      <xdr:colOff>38100</xdr:colOff>
      <xdr:row>424</xdr:row>
      <xdr:rowOff>114300</xdr:rowOff>
    </xdr:to>
    <xdr:sp macro="" textlink="">
      <xdr:nvSpPr>
        <xdr:cNvPr id="531" name="Line 8">
          <a:extLst>
            <a:ext uri="{FF2B5EF4-FFF2-40B4-BE49-F238E27FC236}">
              <a16:creationId xmlns:a16="http://schemas.microsoft.com/office/drawing/2014/main" id="{9A00AE85-9E2D-4D19-AE4B-BEC944541BAE}"/>
            </a:ext>
          </a:extLst>
        </xdr:cNvPr>
        <xdr:cNvSpPr>
          <a:spLocks noChangeShapeType="1"/>
        </xdr:cNvSpPr>
      </xdr:nvSpPr>
      <xdr:spPr bwMode="auto">
        <a:xfrm flipH="1">
          <a:off x="1905000" y="710374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515</xdr:row>
      <xdr:rowOff>114300</xdr:rowOff>
    </xdr:from>
    <xdr:to>
      <xdr:col>2</xdr:col>
      <xdr:colOff>57150</xdr:colOff>
      <xdr:row>515</xdr:row>
      <xdr:rowOff>114300</xdr:rowOff>
    </xdr:to>
    <xdr:sp macro="" textlink="">
      <xdr:nvSpPr>
        <xdr:cNvPr id="532" name="Line 8">
          <a:extLst>
            <a:ext uri="{FF2B5EF4-FFF2-40B4-BE49-F238E27FC236}">
              <a16:creationId xmlns:a16="http://schemas.microsoft.com/office/drawing/2014/main" id="{BD7C03A4-E847-4759-BFFC-E6AD83C0254C}"/>
            </a:ext>
          </a:extLst>
        </xdr:cNvPr>
        <xdr:cNvSpPr>
          <a:spLocks noChangeShapeType="1"/>
        </xdr:cNvSpPr>
      </xdr:nvSpPr>
      <xdr:spPr bwMode="auto">
        <a:xfrm flipH="1">
          <a:off x="1905000" y="866394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410</xdr:row>
      <xdr:rowOff>114300</xdr:rowOff>
    </xdr:from>
    <xdr:to>
      <xdr:col>2</xdr:col>
      <xdr:colOff>57150</xdr:colOff>
      <xdr:row>410</xdr:row>
      <xdr:rowOff>114300</xdr:rowOff>
    </xdr:to>
    <xdr:sp macro="" textlink="">
      <xdr:nvSpPr>
        <xdr:cNvPr id="533" name="Line 8">
          <a:extLst>
            <a:ext uri="{FF2B5EF4-FFF2-40B4-BE49-F238E27FC236}">
              <a16:creationId xmlns:a16="http://schemas.microsoft.com/office/drawing/2014/main" id="{621263D7-B487-45B6-BE8B-9922C5C0BF50}"/>
            </a:ext>
          </a:extLst>
        </xdr:cNvPr>
        <xdr:cNvSpPr>
          <a:spLocks noChangeShapeType="1"/>
        </xdr:cNvSpPr>
      </xdr:nvSpPr>
      <xdr:spPr bwMode="auto">
        <a:xfrm flipH="1">
          <a:off x="1905000" y="686371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525</xdr:row>
      <xdr:rowOff>114300</xdr:rowOff>
    </xdr:from>
    <xdr:to>
      <xdr:col>2</xdr:col>
      <xdr:colOff>57150</xdr:colOff>
      <xdr:row>525</xdr:row>
      <xdr:rowOff>114300</xdr:rowOff>
    </xdr:to>
    <xdr:sp macro="" textlink="">
      <xdr:nvSpPr>
        <xdr:cNvPr id="534" name="Line 8">
          <a:extLst>
            <a:ext uri="{FF2B5EF4-FFF2-40B4-BE49-F238E27FC236}">
              <a16:creationId xmlns:a16="http://schemas.microsoft.com/office/drawing/2014/main" id="{B918EA68-4AAB-4205-9099-2D4127BC6EB1}"/>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416</xdr:row>
      <xdr:rowOff>114300</xdr:rowOff>
    </xdr:from>
    <xdr:to>
      <xdr:col>2</xdr:col>
      <xdr:colOff>57150</xdr:colOff>
      <xdr:row>416</xdr:row>
      <xdr:rowOff>114300</xdr:rowOff>
    </xdr:to>
    <xdr:sp macro="" textlink="">
      <xdr:nvSpPr>
        <xdr:cNvPr id="535" name="Line 8">
          <a:extLst>
            <a:ext uri="{FF2B5EF4-FFF2-40B4-BE49-F238E27FC236}">
              <a16:creationId xmlns:a16="http://schemas.microsoft.com/office/drawing/2014/main" id="{618C91CB-BD34-4002-B49B-6F1D8C523A5E}"/>
            </a:ext>
          </a:extLst>
        </xdr:cNvPr>
        <xdr:cNvSpPr>
          <a:spLocks noChangeShapeType="1"/>
        </xdr:cNvSpPr>
      </xdr:nvSpPr>
      <xdr:spPr bwMode="auto">
        <a:xfrm flipH="1">
          <a:off x="1905000" y="696658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600</xdr:row>
      <xdr:rowOff>114300</xdr:rowOff>
    </xdr:from>
    <xdr:to>
      <xdr:col>2</xdr:col>
      <xdr:colOff>57150</xdr:colOff>
      <xdr:row>600</xdr:row>
      <xdr:rowOff>114300</xdr:rowOff>
    </xdr:to>
    <xdr:sp macro="" textlink="">
      <xdr:nvSpPr>
        <xdr:cNvPr id="536" name="Line 8">
          <a:extLst>
            <a:ext uri="{FF2B5EF4-FFF2-40B4-BE49-F238E27FC236}">
              <a16:creationId xmlns:a16="http://schemas.microsoft.com/office/drawing/2014/main" id="{A68D014C-4D71-4D75-B8CE-B4EFFDC4417C}"/>
            </a:ext>
          </a:extLst>
        </xdr:cNvPr>
        <xdr:cNvSpPr>
          <a:spLocks noChangeShapeType="1"/>
        </xdr:cNvSpPr>
      </xdr:nvSpPr>
      <xdr:spPr bwMode="auto">
        <a:xfrm flipH="1">
          <a:off x="1905000" y="1012126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465</xdr:row>
      <xdr:rowOff>114300</xdr:rowOff>
    </xdr:from>
    <xdr:to>
      <xdr:col>2</xdr:col>
      <xdr:colOff>57150</xdr:colOff>
      <xdr:row>465</xdr:row>
      <xdr:rowOff>114300</xdr:rowOff>
    </xdr:to>
    <xdr:sp macro="" textlink="">
      <xdr:nvSpPr>
        <xdr:cNvPr id="537" name="Line 8">
          <a:extLst>
            <a:ext uri="{FF2B5EF4-FFF2-40B4-BE49-F238E27FC236}">
              <a16:creationId xmlns:a16="http://schemas.microsoft.com/office/drawing/2014/main" id="{4D242EDA-B053-41F5-85C6-773171F61CA4}"/>
            </a:ext>
          </a:extLst>
        </xdr:cNvPr>
        <xdr:cNvSpPr>
          <a:spLocks noChangeShapeType="1"/>
        </xdr:cNvSpPr>
      </xdr:nvSpPr>
      <xdr:spPr bwMode="auto">
        <a:xfrm flipH="1">
          <a:off x="1905000" y="780669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562</xdr:row>
      <xdr:rowOff>114300</xdr:rowOff>
    </xdr:from>
    <xdr:to>
      <xdr:col>2</xdr:col>
      <xdr:colOff>66675</xdr:colOff>
      <xdr:row>562</xdr:row>
      <xdr:rowOff>114300</xdr:rowOff>
    </xdr:to>
    <xdr:sp macro="" textlink="">
      <xdr:nvSpPr>
        <xdr:cNvPr id="538" name="Line 8">
          <a:extLst>
            <a:ext uri="{FF2B5EF4-FFF2-40B4-BE49-F238E27FC236}">
              <a16:creationId xmlns:a16="http://schemas.microsoft.com/office/drawing/2014/main" id="{3127018C-C204-4F4D-A16F-8FEC5F7E6AA9}"/>
            </a:ext>
          </a:extLst>
        </xdr:cNvPr>
        <xdr:cNvSpPr>
          <a:spLocks noChangeShapeType="1"/>
        </xdr:cNvSpPr>
      </xdr:nvSpPr>
      <xdr:spPr bwMode="auto">
        <a:xfrm flipH="1">
          <a:off x="1905000" y="946975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449</xdr:row>
      <xdr:rowOff>114300</xdr:rowOff>
    </xdr:from>
    <xdr:to>
      <xdr:col>2</xdr:col>
      <xdr:colOff>66675</xdr:colOff>
      <xdr:row>449</xdr:row>
      <xdr:rowOff>114300</xdr:rowOff>
    </xdr:to>
    <xdr:sp macro="" textlink="">
      <xdr:nvSpPr>
        <xdr:cNvPr id="539" name="Line 8">
          <a:extLst>
            <a:ext uri="{FF2B5EF4-FFF2-40B4-BE49-F238E27FC236}">
              <a16:creationId xmlns:a16="http://schemas.microsoft.com/office/drawing/2014/main" id="{E7BE8B08-5772-4753-BB11-29747583DCAD}"/>
            </a:ext>
          </a:extLst>
        </xdr:cNvPr>
        <xdr:cNvSpPr>
          <a:spLocks noChangeShapeType="1"/>
        </xdr:cNvSpPr>
      </xdr:nvSpPr>
      <xdr:spPr bwMode="auto">
        <a:xfrm flipH="1">
          <a:off x="1905000" y="753237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456</xdr:row>
      <xdr:rowOff>114300</xdr:rowOff>
    </xdr:from>
    <xdr:to>
      <xdr:col>2</xdr:col>
      <xdr:colOff>76200</xdr:colOff>
      <xdr:row>456</xdr:row>
      <xdr:rowOff>114300</xdr:rowOff>
    </xdr:to>
    <xdr:sp macro="" textlink="">
      <xdr:nvSpPr>
        <xdr:cNvPr id="540" name="Line 8">
          <a:extLst>
            <a:ext uri="{FF2B5EF4-FFF2-40B4-BE49-F238E27FC236}">
              <a16:creationId xmlns:a16="http://schemas.microsoft.com/office/drawing/2014/main" id="{0C4F6ACA-B386-43CF-BB62-0FDF326E56AD}"/>
            </a:ext>
          </a:extLst>
        </xdr:cNvPr>
        <xdr:cNvSpPr>
          <a:spLocks noChangeShapeType="1"/>
        </xdr:cNvSpPr>
      </xdr:nvSpPr>
      <xdr:spPr bwMode="auto">
        <a:xfrm flipH="1">
          <a:off x="1905000" y="76523850"/>
          <a:ext cx="0" cy="0"/>
        </a:xfrm>
        <a:prstGeom prst="line">
          <a:avLst/>
        </a:prstGeom>
        <a:noFill/>
        <a:ln w="9525">
          <a:solidFill>
            <a:srgbClr val="000000"/>
          </a:solidFill>
          <a:round/>
          <a:headEnd/>
          <a:tailEnd type="triangle" w="med" len="med"/>
        </a:ln>
      </xdr:spPr>
    </xdr:sp>
    <xdr:clientData/>
  </xdr:twoCellAnchor>
  <xdr:twoCellAnchor>
    <xdr:from>
      <xdr:col>2</xdr:col>
      <xdr:colOff>0</xdr:colOff>
      <xdr:row>484</xdr:row>
      <xdr:rowOff>95250</xdr:rowOff>
    </xdr:from>
    <xdr:to>
      <xdr:col>2</xdr:col>
      <xdr:colOff>38100</xdr:colOff>
      <xdr:row>484</xdr:row>
      <xdr:rowOff>104775</xdr:rowOff>
    </xdr:to>
    <xdr:sp macro="" textlink="">
      <xdr:nvSpPr>
        <xdr:cNvPr id="541" name="Line 7">
          <a:extLst>
            <a:ext uri="{FF2B5EF4-FFF2-40B4-BE49-F238E27FC236}">
              <a16:creationId xmlns:a16="http://schemas.microsoft.com/office/drawing/2014/main" id="{605F9A80-323B-46B8-BFF1-7B21B8A57BBA}"/>
            </a:ext>
          </a:extLst>
        </xdr:cNvPr>
        <xdr:cNvSpPr>
          <a:spLocks noChangeShapeType="1"/>
        </xdr:cNvSpPr>
      </xdr:nvSpPr>
      <xdr:spPr bwMode="auto">
        <a:xfrm flipH="1" flipV="1">
          <a:off x="1905000" y="81305400"/>
          <a:ext cx="0" cy="9525"/>
        </a:xfrm>
        <a:prstGeom prst="line">
          <a:avLst/>
        </a:prstGeom>
        <a:noFill/>
        <a:ln w="9525">
          <a:solidFill>
            <a:srgbClr val="000000"/>
          </a:solidFill>
          <a:round/>
          <a:headEnd/>
          <a:tailEnd type="triangle" w="med" len="med"/>
        </a:ln>
      </xdr:spPr>
    </xdr:sp>
    <xdr:clientData/>
  </xdr:twoCellAnchor>
  <xdr:twoCellAnchor>
    <xdr:from>
      <xdr:col>2</xdr:col>
      <xdr:colOff>0</xdr:colOff>
      <xdr:row>485</xdr:row>
      <xdr:rowOff>114300</xdr:rowOff>
    </xdr:from>
    <xdr:to>
      <xdr:col>2</xdr:col>
      <xdr:colOff>0</xdr:colOff>
      <xdr:row>485</xdr:row>
      <xdr:rowOff>114300</xdr:rowOff>
    </xdr:to>
    <xdr:sp macro="" textlink="">
      <xdr:nvSpPr>
        <xdr:cNvPr id="542" name="Line 8">
          <a:extLst>
            <a:ext uri="{FF2B5EF4-FFF2-40B4-BE49-F238E27FC236}">
              <a16:creationId xmlns:a16="http://schemas.microsoft.com/office/drawing/2014/main" id="{39416E36-4D7B-4615-9C1A-4B2AF6BFE831}"/>
            </a:ext>
          </a:extLst>
        </xdr:cNvPr>
        <xdr:cNvSpPr>
          <a:spLocks noChangeShapeType="1"/>
        </xdr:cNvSpPr>
      </xdr:nvSpPr>
      <xdr:spPr bwMode="auto">
        <a:xfrm flipH="1">
          <a:off x="1905000" y="81495900"/>
          <a:ext cx="0" cy="0"/>
        </a:xfrm>
        <a:prstGeom prst="line">
          <a:avLst/>
        </a:prstGeom>
        <a:noFill/>
        <a:ln w="9525">
          <a:solidFill>
            <a:srgbClr val="000000"/>
          </a:solidFill>
          <a:round/>
          <a:headEnd/>
          <a:tailEnd type="triangle" w="med" len="med"/>
        </a:ln>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543" name="Line 7">
          <a:extLst>
            <a:ext uri="{FF2B5EF4-FFF2-40B4-BE49-F238E27FC236}">
              <a16:creationId xmlns:a16="http://schemas.microsoft.com/office/drawing/2014/main" id="{D39822E1-A2D1-4830-9286-1E72F4E6B0F2}"/>
            </a:ext>
          </a:extLst>
        </xdr:cNvPr>
        <xdr:cNvSpPr>
          <a:spLocks noChangeShapeType="1"/>
        </xdr:cNvSpPr>
      </xdr:nvSpPr>
      <xdr:spPr bwMode="auto">
        <a:xfrm flipH="1" flipV="1">
          <a:off x="1905000" y="36195000"/>
          <a:ext cx="0" cy="9525"/>
        </a:xfrm>
        <a:prstGeom prst="line">
          <a:avLst/>
        </a:prstGeom>
        <a:noFill/>
        <a:ln w="9525">
          <a:solidFill>
            <a:srgbClr val="000000"/>
          </a:solidFill>
          <a:round/>
          <a:headEnd/>
          <a:tailEnd type="triangle" w="med" len="med"/>
        </a:ln>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544" name="Line 8">
          <a:extLst>
            <a:ext uri="{FF2B5EF4-FFF2-40B4-BE49-F238E27FC236}">
              <a16:creationId xmlns:a16="http://schemas.microsoft.com/office/drawing/2014/main" id="{D9A17E8D-5B15-4470-BAB6-BB4E9795B396}"/>
            </a:ext>
          </a:extLst>
        </xdr:cNvPr>
        <xdr:cNvSpPr>
          <a:spLocks noChangeShapeType="1"/>
        </xdr:cNvSpPr>
      </xdr:nvSpPr>
      <xdr:spPr bwMode="auto">
        <a:xfrm flipH="1">
          <a:off x="1905000" y="363791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456</xdr:row>
      <xdr:rowOff>114300</xdr:rowOff>
    </xdr:from>
    <xdr:to>
      <xdr:col>2</xdr:col>
      <xdr:colOff>542925</xdr:colOff>
      <xdr:row>456</xdr:row>
      <xdr:rowOff>114300</xdr:rowOff>
    </xdr:to>
    <xdr:sp macro="" textlink="">
      <xdr:nvSpPr>
        <xdr:cNvPr id="545" name="Line 8">
          <a:extLst>
            <a:ext uri="{FF2B5EF4-FFF2-40B4-BE49-F238E27FC236}">
              <a16:creationId xmlns:a16="http://schemas.microsoft.com/office/drawing/2014/main" id="{D787794D-8901-42AB-BB8C-14C3EF9D688A}"/>
            </a:ext>
          </a:extLst>
        </xdr:cNvPr>
        <xdr:cNvSpPr>
          <a:spLocks noChangeShapeType="1"/>
        </xdr:cNvSpPr>
      </xdr:nvSpPr>
      <xdr:spPr bwMode="auto">
        <a:xfrm flipH="1">
          <a:off x="1905000" y="76523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484</xdr:row>
      <xdr:rowOff>95250</xdr:rowOff>
    </xdr:from>
    <xdr:to>
      <xdr:col>2</xdr:col>
      <xdr:colOff>38100</xdr:colOff>
      <xdr:row>484</xdr:row>
      <xdr:rowOff>104775</xdr:rowOff>
    </xdr:to>
    <xdr:sp macro="" textlink="">
      <xdr:nvSpPr>
        <xdr:cNvPr id="546" name="Line 7">
          <a:extLst>
            <a:ext uri="{FF2B5EF4-FFF2-40B4-BE49-F238E27FC236}">
              <a16:creationId xmlns:a16="http://schemas.microsoft.com/office/drawing/2014/main" id="{DE85D857-BB3F-40E0-A878-0295800ADC86}"/>
            </a:ext>
          </a:extLst>
        </xdr:cNvPr>
        <xdr:cNvSpPr>
          <a:spLocks noChangeShapeType="1"/>
        </xdr:cNvSpPr>
      </xdr:nvSpPr>
      <xdr:spPr bwMode="auto">
        <a:xfrm flipH="1" flipV="1">
          <a:off x="1905000" y="81305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485</xdr:row>
      <xdr:rowOff>114300</xdr:rowOff>
    </xdr:from>
    <xdr:to>
      <xdr:col>2</xdr:col>
      <xdr:colOff>0</xdr:colOff>
      <xdr:row>485</xdr:row>
      <xdr:rowOff>114300</xdr:rowOff>
    </xdr:to>
    <xdr:sp macro="" textlink="">
      <xdr:nvSpPr>
        <xdr:cNvPr id="547" name="Line 8">
          <a:extLst>
            <a:ext uri="{FF2B5EF4-FFF2-40B4-BE49-F238E27FC236}">
              <a16:creationId xmlns:a16="http://schemas.microsoft.com/office/drawing/2014/main" id="{6260B23E-7696-48B9-8628-7CA779DB37FF}"/>
            </a:ext>
          </a:extLst>
        </xdr:cNvPr>
        <xdr:cNvSpPr>
          <a:spLocks noChangeShapeType="1"/>
        </xdr:cNvSpPr>
      </xdr:nvSpPr>
      <xdr:spPr bwMode="auto">
        <a:xfrm flipH="1">
          <a:off x="1905000" y="8149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548" name="Line 7">
          <a:extLst>
            <a:ext uri="{FF2B5EF4-FFF2-40B4-BE49-F238E27FC236}">
              <a16:creationId xmlns:a16="http://schemas.microsoft.com/office/drawing/2014/main" id="{EABB1368-50D3-4A92-8C4A-B5BF5BC01B6D}"/>
            </a:ext>
          </a:extLst>
        </xdr:cNvPr>
        <xdr:cNvSpPr>
          <a:spLocks noChangeShapeType="1"/>
        </xdr:cNvSpPr>
      </xdr:nvSpPr>
      <xdr:spPr bwMode="auto">
        <a:xfrm flipH="1" flipV="1">
          <a:off x="1905000" y="36195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549" name="Line 8">
          <a:extLst>
            <a:ext uri="{FF2B5EF4-FFF2-40B4-BE49-F238E27FC236}">
              <a16:creationId xmlns:a16="http://schemas.microsoft.com/office/drawing/2014/main" id="{6039C346-0E5D-4029-8AC1-04C955D514D6}"/>
            </a:ext>
          </a:extLst>
        </xdr:cNvPr>
        <xdr:cNvSpPr>
          <a:spLocks noChangeShapeType="1"/>
        </xdr:cNvSpPr>
      </xdr:nvSpPr>
      <xdr:spPr bwMode="auto">
        <a:xfrm flipH="1">
          <a:off x="1905000" y="3637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439</xdr:row>
      <xdr:rowOff>114300</xdr:rowOff>
    </xdr:from>
    <xdr:to>
      <xdr:col>2</xdr:col>
      <xdr:colOff>85725</xdr:colOff>
      <xdr:row>439</xdr:row>
      <xdr:rowOff>114300</xdr:rowOff>
    </xdr:to>
    <xdr:sp macro="" textlink="">
      <xdr:nvSpPr>
        <xdr:cNvPr id="550" name="Line 8">
          <a:extLst>
            <a:ext uri="{FF2B5EF4-FFF2-40B4-BE49-F238E27FC236}">
              <a16:creationId xmlns:a16="http://schemas.microsoft.com/office/drawing/2014/main" id="{7CEF734F-BE8F-44A2-98C9-F4B99396D87D}"/>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95250</xdr:rowOff>
    </xdr:from>
    <xdr:to>
      <xdr:col>2</xdr:col>
      <xdr:colOff>38100</xdr:colOff>
      <xdr:row>466</xdr:row>
      <xdr:rowOff>104775</xdr:rowOff>
    </xdr:to>
    <xdr:sp macro="" textlink="">
      <xdr:nvSpPr>
        <xdr:cNvPr id="551" name="Line 7">
          <a:extLst>
            <a:ext uri="{FF2B5EF4-FFF2-40B4-BE49-F238E27FC236}">
              <a16:creationId xmlns:a16="http://schemas.microsoft.com/office/drawing/2014/main" id="{2E234F90-6436-4EFC-B2AE-53F07970992F}"/>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114300</xdr:rowOff>
    </xdr:from>
    <xdr:to>
      <xdr:col>2</xdr:col>
      <xdr:colOff>0</xdr:colOff>
      <xdr:row>467</xdr:row>
      <xdr:rowOff>114300</xdr:rowOff>
    </xdr:to>
    <xdr:sp macro="" textlink="">
      <xdr:nvSpPr>
        <xdr:cNvPr id="552" name="Line 8">
          <a:extLst>
            <a:ext uri="{FF2B5EF4-FFF2-40B4-BE49-F238E27FC236}">
              <a16:creationId xmlns:a16="http://schemas.microsoft.com/office/drawing/2014/main" id="{2B316E56-6721-4659-8903-AA538EA92CFA}"/>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553" name="Line 7">
          <a:extLst>
            <a:ext uri="{FF2B5EF4-FFF2-40B4-BE49-F238E27FC236}">
              <a16:creationId xmlns:a16="http://schemas.microsoft.com/office/drawing/2014/main" id="{60289766-0115-46D3-A310-88FAD8530DDC}"/>
            </a:ext>
          </a:extLst>
        </xdr:cNvPr>
        <xdr:cNvSpPr>
          <a:spLocks noChangeShapeType="1"/>
        </xdr:cNvSpPr>
      </xdr:nvSpPr>
      <xdr:spPr bwMode="auto">
        <a:xfrm flipH="1" flipV="1">
          <a:off x="1905000" y="33870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554" name="Line 8">
          <a:extLst>
            <a:ext uri="{FF2B5EF4-FFF2-40B4-BE49-F238E27FC236}">
              <a16:creationId xmlns:a16="http://schemas.microsoft.com/office/drawing/2014/main" id="{47D9E50F-5491-490C-84F7-9B5767D10B50}"/>
            </a:ext>
          </a:extLst>
        </xdr:cNvPr>
        <xdr:cNvSpPr>
          <a:spLocks noChangeShapeType="1"/>
        </xdr:cNvSpPr>
      </xdr:nvSpPr>
      <xdr:spPr bwMode="auto">
        <a:xfrm flipH="1">
          <a:off x="1905000" y="34055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525</xdr:row>
      <xdr:rowOff>114300</xdr:rowOff>
    </xdr:from>
    <xdr:to>
      <xdr:col>2</xdr:col>
      <xdr:colOff>76200</xdr:colOff>
      <xdr:row>525</xdr:row>
      <xdr:rowOff>114300</xdr:rowOff>
    </xdr:to>
    <xdr:sp macro="" textlink="">
      <xdr:nvSpPr>
        <xdr:cNvPr id="555" name="Line 8">
          <a:extLst>
            <a:ext uri="{FF2B5EF4-FFF2-40B4-BE49-F238E27FC236}">
              <a16:creationId xmlns:a16="http://schemas.microsoft.com/office/drawing/2014/main" id="{022B04A8-406F-4147-B7E4-B602D570DCC7}"/>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420</xdr:row>
      <xdr:rowOff>114300</xdr:rowOff>
    </xdr:from>
    <xdr:to>
      <xdr:col>2</xdr:col>
      <xdr:colOff>76200</xdr:colOff>
      <xdr:row>420</xdr:row>
      <xdr:rowOff>114300</xdr:rowOff>
    </xdr:to>
    <xdr:sp macro="" textlink="">
      <xdr:nvSpPr>
        <xdr:cNvPr id="556" name="Line 8">
          <a:extLst>
            <a:ext uri="{FF2B5EF4-FFF2-40B4-BE49-F238E27FC236}">
              <a16:creationId xmlns:a16="http://schemas.microsoft.com/office/drawing/2014/main" id="{9DD7F521-CC69-4827-948B-CD50FC68335C}"/>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525</xdr:row>
      <xdr:rowOff>114300</xdr:rowOff>
    </xdr:from>
    <xdr:to>
      <xdr:col>2</xdr:col>
      <xdr:colOff>76200</xdr:colOff>
      <xdr:row>525</xdr:row>
      <xdr:rowOff>114300</xdr:rowOff>
    </xdr:to>
    <xdr:sp macro="" textlink="">
      <xdr:nvSpPr>
        <xdr:cNvPr id="557" name="Line 8">
          <a:extLst>
            <a:ext uri="{FF2B5EF4-FFF2-40B4-BE49-F238E27FC236}">
              <a16:creationId xmlns:a16="http://schemas.microsoft.com/office/drawing/2014/main" id="{66CE09AB-0A19-49ED-93D2-BC235F96551B}"/>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420</xdr:row>
      <xdr:rowOff>114300</xdr:rowOff>
    </xdr:from>
    <xdr:to>
      <xdr:col>2</xdr:col>
      <xdr:colOff>76200</xdr:colOff>
      <xdr:row>420</xdr:row>
      <xdr:rowOff>114300</xdr:rowOff>
    </xdr:to>
    <xdr:sp macro="" textlink="">
      <xdr:nvSpPr>
        <xdr:cNvPr id="558" name="Line 8">
          <a:extLst>
            <a:ext uri="{FF2B5EF4-FFF2-40B4-BE49-F238E27FC236}">
              <a16:creationId xmlns:a16="http://schemas.microsoft.com/office/drawing/2014/main" id="{B14592FD-2FD0-4235-9283-88D11BCB0D86}"/>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412</xdr:row>
      <xdr:rowOff>114300</xdr:rowOff>
    </xdr:from>
    <xdr:to>
      <xdr:col>2</xdr:col>
      <xdr:colOff>76200</xdr:colOff>
      <xdr:row>412</xdr:row>
      <xdr:rowOff>114300</xdr:rowOff>
    </xdr:to>
    <xdr:sp macro="" textlink="">
      <xdr:nvSpPr>
        <xdr:cNvPr id="559" name="Line 8">
          <a:extLst>
            <a:ext uri="{FF2B5EF4-FFF2-40B4-BE49-F238E27FC236}">
              <a16:creationId xmlns:a16="http://schemas.microsoft.com/office/drawing/2014/main" id="{3288003E-7166-4BCC-A083-DF0C62FAABAC}"/>
            </a:ext>
          </a:extLst>
        </xdr:cNvPr>
        <xdr:cNvSpPr>
          <a:spLocks noChangeShapeType="1"/>
        </xdr:cNvSpPr>
      </xdr:nvSpPr>
      <xdr:spPr bwMode="auto">
        <a:xfrm flipH="1">
          <a:off x="1905000" y="68980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440</xdr:row>
      <xdr:rowOff>95250</xdr:rowOff>
    </xdr:from>
    <xdr:to>
      <xdr:col>2</xdr:col>
      <xdr:colOff>38100</xdr:colOff>
      <xdr:row>440</xdr:row>
      <xdr:rowOff>104775</xdr:rowOff>
    </xdr:to>
    <xdr:sp macro="" textlink="">
      <xdr:nvSpPr>
        <xdr:cNvPr id="560" name="Line 7">
          <a:extLst>
            <a:ext uri="{FF2B5EF4-FFF2-40B4-BE49-F238E27FC236}">
              <a16:creationId xmlns:a16="http://schemas.microsoft.com/office/drawing/2014/main" id="{30D5DA42-0273-4F82-AAC7-90146B5445B5}"/>
            </a:ext>
          </a:extLst>
        </xdr:cNvPr>
        <xdr:cNvSpPr>
          <a:spLocks noChangeShapeType="1"/>
        </xdr:cNvSpPr>
      </xdr:nvSpPr>
      <xdr:spPr bwMode="auto">
        <a:xfrm flipH="1" flipV="1">
          <a:off x="1905000" y="73761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441</xdr:row>
      <xdr:rowOff>114300</xdr:rowOff>
    </xdr:from>
    <xdr:to>
      <xdr:col>2</xdr:col>
      <xdr:colOff>0</xdr:colOff>
      <xdr:row>441</xdr:row>
      <xdr:rowOff>114300</xdr:rowOff>
    </xdr:to>
    <xdr:sp macro="" textlink="">
      <xdr:nvSpPr>
        <xdr:cNvPr id="561" name="Line 8">
          <a:extLst>
            <a:ext uri="{FF2B5EF4-FFF2-40B4-BE49-F238E27FC236}">
              <a16:creationId xmlns:a16="http://schemas.microsoft.com/office/drawing/2014/main" id="{02984112-7936-4584-8812-A14503C441B5}"/>
            </a:ext>
          </a:extLst>
        </xdr:cNvPr>
        <xdr:cNvSpPr>
          <a:spLocks noChangeShapeType="1"/>
        </xdr:cNvSpPr>
      </xdr:nvSpPr>
      <xdr:spPr bwMode="auto">
        <a:xfrm flipH="1">
          <a:off x="1905000" y="73952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439</xdr:row>
      <xdr:rowOff>114300</xdr:rowOff>
    </xdr:from>
    <xdr:to>
      <xdr:col>2</xdr:col>
      <xdr:colOff>85725</xdr:colOff>
      <xdr:row>439</xdr:row>
      <xdr:rowOff>114300</xdr:rowOff>
    </xdr:to>
    <xdr:sp macro="" textlink="">
      <xdr:nvSpPr>
        <xdr:cNvPr id="562" name="Line 8">
          <a:extLst>
            <a:ext uri="{FF2B5EF4-FFF2-40B4-BE49-F238E27FC236}">
              <a16:creationId xmlns:a16="http://schemas.microsoft.com/office/drawing/2014/main" id="{660E43F2-C5D9-441A-8406-55A8B1CAAAC9}"/>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95250</xdr:rowOff>
    </xdr:from>
    <xdr:to>
      <xdr:col>2</xdr:col>
      <xdr:colOff>38100</xdr:colOff>
      <xdr:row>466</xdr:row>
      <xdr:rowOff>104775</xdr:rowOff>
    </xdr:to>
    <xdr:sp macro="" textlink="">
      <xdr:nvSpPr>
        <xdr:cNvPr id="563" name="Line 7">
          <a:extLst>
            <a:ext uri="{FF2B5EF4-FFF2-40B4-BE49-F238E27FC236}">
              <a16:creationId xmlns:a16="http://schemas.microsoft.com/office/drawing/2014/main" id="{7AB1E40B-34D0-4DC3-9696-99C1379129DB}"/>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114300</xdr:rowOff>
    </xdr:from>
    <xdr:to>
      <xdr:col>2</xdr:col>
      <xdr:colOff>0</xdr:colOff>
      <xdr:row>467</xdr:row>
      <xdr:rowOff>114300</xdr:rowOff>
    </xdr:to>
    <xdr:sp macro="" textlink="">
      <xdr:nvSpPr>
        <xdr:cNvPr id="564" name="Line 8">
          <a:extLst>
            <a:ext uri="{FF2B5EF4-FFF2-40B4-BE49-F238E27FC236}">
              <a16:creationId xmlns:a16="http://schemas.microsoft.com/office/drawing/2014/main" id="{E977EA27-7438-4CD6-911C-F993E4B59AD3}"/>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565" name="Line 7">
          <a:extLst>
            <a:ext uri="{FF2B5EF4-FFF2-40B4-BE49-F238E27FC236}">
              <a16:creationId xmlns:a16="http://schemas.microsoft.com/office/drawing/2014/main" id="{F7E61C96-CC77-42A4-819C-E903C4FD8577}"/>
            </a:ext>
          </a:extLst>
        </xdr:cNvPr>
        <xdr:cNvSpPr>
          <a:spLocks noChangeShapeType="1"/>
        </xdr:cNvSpPr>
      </xdr:nvSpPr>
      <xdr:spPr bwMode="auto">
        <a:xfrm flipH="1" flipV="1">
          <a:off x="1905000" y="33870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566" name="Line 8">
          <a:extLst>
            <a:ext uri="{FF2B5EF4-FFF2-40B4-BE49-F238E27FC236}">
              <a16:creationId xmlns:a16="http://schemas.microsoft.com/office/drawing/2014/main" id="{8DBE2CCD-F4D5-4A20-8A84-F2FD18DDBA12}"/>
            </a:ext>
          </a:extLst>
        </xdr:cNvPr>
        <xdr:cNvSpPr>
          <a:spLocks noChangeShapeType="1"/>
        </xdr:cNvSpPr>
      </xdr:nvSpPr>
      <xdr:spPr bwMode="auto">
        <a:xfrm flipH="1">
          <a:off x="1905000" y="34055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384</xdr:row>
      <xdr:rowOff>114300</xdr:rowOff>
    </xdr:from>
    <xdr:to>
      <xdr:col>2</xdr:col>
      <xdr:colOff>85725</xdr:colOff>
      <xdr:row>384</xdr:row>
      <xdr:rowOff>114300</xdr:rowOff>
    </xdr:to>
    <xdr:sp macro="" textlink="">
      <xdr:nvSpPr>
        <xdr:cNvPr id="567" name="Line 8">
          <a:extLst>
            <a:ext uri="{FF2B5EF4-FFF2-40B4-BE49-F238E27FC236}">
              <a16:creationId xmlns:a16="http://schemas.microsoft.com/office/drawing/2014/main" id="{5E30CB71-2C20-407C-8390-65C01B5248AF}"/>
            </a:ext>
          </a:extLst>
        </xdr:cNvPr>
        <xdr:cNvSpPr>
          <a:spLocks noChangeShapeType="1"/>
        </xdr:cNvSpPr>
      </xdr:nvSpPr>
      <xdr:spPr bwMode="auto">
        <a:xfrm flipH="1">
          <a:off x="1905000" y="6395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410</xdr:row>
      <xdr:rowOff>95250</xdr:rowOff>
    </xdr:from>
    <xdr:to>
      <xdr:col>2</xdr:col>
      <xdr:colOff>38100</xdr:colOff>
      <xdr:row>410</xdr:row>
      <xdr:rowOff>104775</xdr:rowOff>
    </xdr:to>
    <xdr:sp macro="" textlink="">
      <xdr:nvSpPr>
        <xdr:cNvPr id="568" name="Line 7">
          <a:extLst>
            <a:ext uri="{FF2B5EF4-FFF2-40B4-BE49-F238E27FC236}">
              <a16:creationId xmlns:a16="http://schemas.microsoft.com/office/drawing/2014/main" id="{7B23A530-C41F-46D2-A623-72E62875ABD0}"/>
            </a:ext>
          </a:extLst>
        </xdr:cNvPr>
        <xdr:cNvSpPr>
          <a:spLocks noChangeShapeType="1"/>
        </xdr:cNvSpPr>
      </xdr:nvSpPr>
      <xdr:spPr bwMode="auto">
        <a:xfrm flipH="1" flipV="1">
          <a:off x="1905000" y="68618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411</xdr:row>
      <xdr:rowOff>114300</xdr:rowOff>
    </xdr:from>
    <xdr:to>
      <xdr:col>2</xdr:col>
      <xdr:colOff>0</xdr:colOff>
      <xdr:row>411</xdr:row>
      <xdr:rowOff>114300</xdr:rowOff>
    </xdr:to>
    <xdr:sp macro="" textlink="">
      <xdr:nvSpPr>
        <xdr:cNvPr id="569" name="Line 8">
          <a:extLst>
            <a:ext uri="{FF2B5EF4-FFF2-40B4-BE49-F238E27FC236}">
              <a16:creationId xmlns:a16="http://schemas.microsoft.com/office/drawing/2014/main" id="{A405E276-FA24-4499-8CA5-1F55A6B6BAD3}"/>
            </a:ext>
          </a:extLst>
        </xdr:cNvPr>
        <xdr:cNvSpPr>
          <a:spLocks noChangeShapeType="1"/>
        </xdr:cNvSpPr>
      </xdr:nvSpPr>
      <xdr:spPr bwMode="auto">
        <a:xfrm flipH="1">
          <a:off x="1905000" y="68808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173</xdr:row>
      <xdr:rowOff>95250</xdr:rowOff>
    </xdr:from>
    <xdr:to>
      <xdr:col>3</xdr:col>
      <xdr:colOff>38100</xdr:colOff>
      <xdr:row>173</xdr:row>
      <xdr:rowOff>104775</xdr:rowOff>
    </xdr:to>
    <xdr:sp macro="" textlink="">
      <xdr:nvSpPr>
        <xdr:cNvPr id="570" name="Line 7">
          <a:extLst>
            <a:ext uri="{FF2B5EF4-FFF2-40B4-BE49-F238E27FC236}">
              <a16:creationId xmlns:a16="http://schemas.microsoft.com/office/drawing/2014/main" id="{6DA2A8E4-B1BF-4E3F-BFBC-C319D287041B}"/>
            </a:ext>
          </a:extLst>
        </xdr:cNvPr>
        <xdr:cNvSpPr>
          <a:spLocks noChangeShapeType="1"/>
        </xdr:cNvSpPr>
      </xdr:nvSpPr>
      <xdr:spPr bwMode="auto">
        <a:xfrm flipH="1" flipV="1">
          <a:off x="1905000" y="287528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571" name="Line 8">
          <a:extLst>
            <a:ext uri="{FF2B5EF4-FFF2-40B4-BE49-F238E27FC236}">
              <a16:creationId xmlns:a16="http://schemas.microsoft.com/office/drawing/2014/main" id="{498140F0-111F-4B7A-BF6B-0E6BEDF73612}"/>
            </a:ext>
          </a:extLst>
        </xdr:cNvPr>
        <xdr:cNvSpPr>
          <a:spLocks noChangeShapeType="1"/>
        </xdr:cNvSpPr>
      </xdr:nvSpPr>
      <xdr:spPr bwMode="auto">
        <a:xfrm flipH="1">
          <a:off x="1905000" y="28936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435</xdr:row>
      <xdr:rowOff>114300</xdr:rowOff>
    </xdr:from>
    <xdr:to>
      <xdr:col>2</xdr:col>
      <xdr:colOff>76200</xdr:colOff>
      <xdr:row>435</xdr:row>
      <xdr:rowOff>114300</xdr:rowOff>
    </xdr:to>
    <xdr:sp macro="" textlink="">
      <xdr:nvSpPr>
        <xdr:cNvPr id="572" name="Line 8">
          <a:extLst>
            <a:ext uri="{FF2B5EF4-FFF2-40B4-BE49-F238E27FC236}">
              <a16:creationId xmlns:a16="http://schemas.microsoft.com/office/drawing/2014/main" id="{E49B6776-410A-4ED4-84FC-6A1C97B830EA}"/>
            </a:ext>
          </a:extLst>
        </xdr:cNvPr>
        <xdr:cNvSpPr>
          <a:spLocks noChangeShapeType="1"/>
        </xdr:cNvSpPr>
      </xdr:nvSpPr>
      <xdr:spPr bwMode="auto">
        <a:xfrm flipH="1">
          <a:off x="1905000" y="72923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362</xdr:row>
      <xdr:rowOff>114300</xdr:rowOff>
    </xdr:from>
    <xdr:to>
      <xdr:col>2</xdr:col>
      <xdr:colOff>76200</xdr:colOff>
      <xdr:row>362</xdr:row>
      <xdr:rowOff>114300</xdr:rowOff>
    </xdr:to>
    <xdr:sp macro="" textlink="">
      <xdr:nvSpPr>
        <xdr:cNvPr id="573" name="Line 8">
          <a:extLst>
            <a:ext uri="{FF2B5EF4-FFF2-40B4-BE49-F238E27FC236}">
              <a16:creationId xmlns:a16="http://schemas.microsoft.com/office/drawing/2014/main" id="{55170531-0B8F-493D-83B6-57C9FF10966D}"/>
            </a:ext>
          </a:extLst>
        </xdr:cNvPr>
        <xdr:cNvSpPr>
          <a:spLocks noChangeShapeType="1"/>
        </xdr:cNvSpPr>
      </xdr:nvSpPr>
      <xdr:spPr bwMode="auto">
        <a:xfrm flipH="1">
          <a:off x="1905000" y="60242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435</xdr:row>
      <xdr:rowOff>114300</xdr:rowOff>
    </xdr:from>
    <xdr:to>
      <xdr:col>2</xdr:col>
      <xdr:colOff>76200</xdr:colOff>
      <xdr:row>435</xdr:row>
      <xdr:rowOff>114300</xdr:rowOff>
    </xdr:to>
    <xdr:sp macro="" textlink="">
      <xdr:nvSpPr>
        <xdr:cNvPr id="574" name="Line 8">
          <a:extLst>
            <a:ext uri="{FF2B5EF4-FFF2-40B4-BE49-F238E27FC236}">
              <a16:creationId xmlns:a16="http://schemas.microsoft.com/office/drawing/2014/main" id="{72770AD5-27E1-4DFA-8403-12C488FE06C1}"/>
            </a:ext>
          </a:extLst>
        </xdr:cNvPr>
        <xdr:cNvSpPr>
          <a:spLocks noChangeShapeType="1"/>
        </xdr:cNvSpPr>
      </xdr:nvSpPr>
      <xdr:spPr bwMode="auto">
        <a:xfrm flipH="1">
          <a:off x="1905000" y="72923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362</xdr:row>
      <xdr:rowOff>114300</xdr:rowOff>
    </xdr:from>
    <xdr:to>
      <xdr:col>2</xdr:col>
      <xdr:colOff>76200</xdr:colOff>
      <xdr:row>362</xdr:row>
      <xdr:rowOff>114300</xdr:rowOff>
    </xdr:to>
    <xdr:sp macro="" textlink="">
      <xdr:nvSpPr>
        <xdr:cNvPr id="575" name="Line 8">
          <a:extLst>
            <a:ext uri="{FF2B5EF4-FFF2-40B4-BE49-F238E27FC236}">
              <a16:creationId xmlns:a16="http://schemas.microsoft.com/office/drawing/2014/main" id="{7992D1A5-9CD2-4A7E-92EB-CDAA11EA7F74}"/>
            </a:ext>
          </a:extLst>
        </xdr:cNvPr>
        <xdr:cNvSpPr>
          <a:spLocks noChangeShapeType="1"/>
        </xdr:cNvSpPr>
      </xdr:nvSpPr>
      <xdr:spPr bwMode="auto">
        <a:xfrm flipH="1">
          <a:off x="1905000" y="60242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354</xdr:row>
      <xdr:rowOff>114300</xdr:rowOff>
    </xdr:from>
    <xdr:to>
      <xdr:col>2</xdr:col>
      <xdr:colOff>76200</xdr:colOff>
      <xdr:row>354</xdr:row>
      <xdr:rowOff>114300</xdr:rowOff>
    </xdr:to>
    <xdr:sp macro="" textlink="">
      <xdr:nvSpPr>
        <xdr:cNvPr id="576" name="Line 8">
          <a:extLst>
            <a:ext uri="{FF2B5EF4-FFF2-40B4-BE49-F238E27FC236}">
              <a16:creationId xmlns:a16="http://schemas.microsoft.com/office/drawing/2014/main" id="{F707B622-E033-4AFF-9052-663ABECB54DF}"/>
            </a:ext>
          </a:extLst>
        </xdr:cNvPr>
        <xdr:cNvSpPr>
          <a:spLocks noChangeShapeType="1"/>
        </xdr:cNvSpPr>
      </xdr:nvSpPr>
      <xdr:spPr bwMode="auto">
        <a:xfrm flipH="1">
          <a:off x="1905000" y="5892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385</xdr:row>
      <xdr:rowOff>95250</xdr:rowOff>
    </xdr:from>
    <xdr:to>
      <xdr:col>2</xdr:col>
      <xdr:colOff>38100</xdr:colOff>
      <xdr:row>385</xdr:row>
      <xdr:rowOff>104775</xdr:rowOff>
    </xdr:to>
    <xdr:sp macro="" textlink="">
      <xdr:nvSpPr>
        <xdr:cNvPr id="577" name="Line 7">
          <a:extLst>
            <a:ext uri="{FF2B5EF4-FFF2-40B4-BE49-F238E27FC236}">
              <a16:creationId xmlns:a16="http://schemas.microsoft.com/office/drawing/2014/main" id="{B999CA04-7338-4C96-A272-C620D206E3E1}"/>
            </a:ext>
          </a:extLst>
        </xdr:cNvPr>
        <xdr:cNvSpPr>
          <a:spLocks noChangeShapeType="1"/>
        </xdr:cNvSpPr>
      </xdr:nvSpPr>
      <xdr:spPr bwMode="auto">
        <a:xfrm flipH="1" flipV="1">
          <a:off x="1905000" y="64173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386</xdr:row>
      <xdr:rowOff>114300</xdr:rowOff>
    </xdr:from>
    <xdr:to>
      <xdr:col>2</xdr:col>
      <xdr:colOff>0</xdr:colOff>
      <xdr:row>386</xdr:row>
      <xdr:rowOff>114300</xdr:rowOff>
    </xdr:to>
    <xdr:sp macro="" textlink="">
      <xdr:nvSpPr>
        <xdr:cNvPr id="578" name="Line 8">
          <a:extLst>
            <a:ext uri="{FF2B5EF4-FFF2-40B4-BE49-F238E27FC236}">
              <a16:creationId xmlns:a16="http://schemas.microsoft.com/office/drawing/2014/main" id="{615D8230-9AF3-4E69-9F09-53F395B9B24D}"/>
            </a:ext>
          </a:extLst>
        </xdr:cNvPr>
        <xdr:cNvSpPr>
          <a:spLocks noChangeShapeType="1"/>
        </xdr:cNvSpPr>
      </xdr:nvSpPr>
      <xdr:spPr bwMode="auto">
        <a:xfrm flipH="1">
          <a:off x="1905000" y="64427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384</xdr:row>
      <xdr:rowOff>114300</xdr:rowOff>
    </xdr:from>
    <xdr:to>
      <xdr:col>2</xdr:col>
      <xdr:colOff>85725</xdr:colOff>
      <xdr:row>384</xdr:row>
      <xdr:rowOff>114300</xdr:rowOff>
    </xdr:to>
    <xdr:sp macro="" textlink="">
      <xdr:nvSpPr>
        <xdr:cNvPr id="579" name="Line 8">
          <a:extLst>
            <a:ext uri="{FF2B5EF4-FFF2-40B4-BE49-F238E27FC236}">
              <a16:creationId xmlns:a16="http://schemas.microsoft.com/office/drawing/2014/main" id="{A26CF239-39EC-4F49-8CD1-8975CA55C87D}"/>
            </a:ext>
          </a:extLst>
        </xdr:cNvPr>
        <xdr:cNvSpPr>
          <a:spLocks noChangeShapeType="1"/>
        </xdr:cNvSpPr>
      </xdr:nvSpPr>
      <xdr:spPr bwMode="auto">
        <a:xfrm flipH="1">
          <a:off x="1905000" y="6395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410</xdr:row>
      <xdr:rowOff>95250</xdr:rowOff>
    </xdr:from>
    <xdr:to>
      <xdr:col>2</xdr:col>
      <xdr:colOff>38100</xdr:colOff>
      <xdr:row>410</xdr:row>
      <xdr:rowOff>104775</xdr:rowOff>
    </xdr:to>
    <xdr:sp macro="" textlink="">
      <xdr:nvSpPr>
        <xdr:cNvPr id="580" name="Line 7">
          <a:extLst>
            <a:ext uri="{FF2B5EF4-FFF2-40B4-BE49-F238E27FC236}">
              <a16:creationId xmlns:a16="http://schemas.microsoft.com/office/drawing/2014/main" id="{4BC35477-28E2-4FF0-A1B7-7E502B97298C}"/>
            </a:ext>
          </a:extLst>
        </xdr:cNvPr>
        <xdr:cNvSpPr>
          <a:spLocks noChangeShapeType="1"/>
        </xdr:cNvSpPr>
      </xdr:nvSpPr>
      <xdr:spPr bwMode="auto">
        <a:xfrm flipH="1" flipV="1">
          <a:off x="1905000" y="68618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411</xdr:row>
      <xdr:rowOff>114300</xdr:rowOff>
    </xdr:from>
    <xdr:to>
      <xdr:col>2</xdr:col>
      <xdr:colOff>0</xdr:colOff>
      <xdr:row>411</xdr:row>
      <xdr:rowOff>114300</xdr:rowOff>
    </xdr:to>
    <xdr:sp macro="" textlink="">
      <xdr:nvSpPr>
        <xdr:cNvPr id="581" name="Line 8">
          <a:extLst>
            <a:ext uri="{FF2B5EF4-FFF2-40B4-BE49-F238E27FC236}">
              <a16:creationId xmlns:a16="http://schemas.microsoft.com/office/drawing/2014/main" id="{9812D749-E2C0-489E-A390-94B98D132323}"/>
            </a:ext>
          </a:extLst>
        </xdr:cNvPr>
        <xdr:cNvSpPr>
          <a:spLocks noChangeShapeType="1"/>
        </xdr:cNvSpPr>
      </xdr:nvSpPr>
      <xdr:spPr bwMode="auto">
        <a:xfrm flipH="1">
          <a:off x="1905000" y="68808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582" name="Line 8">
          <a:extLst>
            <a:ext uri="{FF2B5EF4-FFF2-40B4-BE49-F238E27FC236}">
              <a16:creationId xmlns:a16="http://schemas.microsoft.com/office/drawing/2014/main" id="{6FF7B3CF-7DFE-45ED-AD86-36D7DD744F90}"/>
            </a:ext>
          </a:extLst>
        </xdr:cNvPr>
        <xdr:cNvSpPr>
          <a:spLocks noChangeShapeType="1"/>
        </xdr:cNvSpPr>
      </xdr:nvSpPr>
      <xdr:spPr bwMode="auto">
        <a:xfrm flipH="1">
          <a:off x="1905000" y="28936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356</xdr:row>
      <xdr:rowOff>114300</xdr:rowOff>
    </xdr:from>
    <xdr:to>
      <xdr:col>2</xdr:col>
      <xdr:colOff>85725</xdr:colOff>
      <xdr:row>356</xdr:row>
      <xdr:rowOff>114300</xdr:rowOff>
    </xdr:to>
    <xdr:sp macro="" textlink="">
      <xdr:nvSpPr>
        <xdr:cNvPr id="583" name="Line 8">
          <a:extLst>
            <a:ext uri="{FF2B5EF4-FFF2-40B4-BE49-F238E27FC236}">
              <a16:creationId xmlns:a16="http://schemas.microsoft.com/office/drawing/2014/main" id="{FD10F5F7-3206-4338-BEAF-066F1716B6FE}"/>
            </a:ext>
          </a:extLst>
        </xdr:cNvPr>
        <xdr:cNvSpPr>
          <a:spLocks noChangeShapeType="1"/>
        </xdr:cNvSpPr>
      </xdr:nvSpPr>
      <xdr:spPr bwMode="auto">
        <a:xfrm flipH="1">
          <a:off x="1905000" y="59251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372</xdr:row>
      <xdr:rowOff>95250</xdr:rowOff>
    </xdr:from>
    <xdr:to>
      <xdr:col>2</xdr:col>
      <xdr:colOff>38100</xdr:colOff>
      <xdr:row>372</xdr:row>
      <xdr:rowOff>104775</xdr:rowOff>
    </xdr:to>
    <xdr:sp macro="" textlink="">
      <xdr:nvSpPr>
        <xdr:cNvPr id="584" name="Line 7">
          <a:extLst>
            <a:ext uri="{FF2B5EF4-FFF2-40B4-BE49-F238E27FC236}">
              <a16:creationId xmlns:a16="http://schemas.microsoft.com/office/drawing/2014/main" id="{840427ED-DF35-4DDE-8D1C-8045BF9099A0}"/>
            </a:ext>
          </a:extLst>
        </xdr:cNvPr>
        <xdr:cNvSpPr>
          <a:spLocks noChangeShapeType="1"/>
        </xdr:cNvSpPr>
      </xdr:nvSpPr>
      <xdr:spPr bwMode="auto">
        <a:xfrm flipH="1" flipV="1">
          <a:off x="1905000" y="61874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373</xdr:row>
      <xdr:rowOff>114300</xdr:rowOff>
    </xdr:from>
    <xdr:to>
      <xdr:col>2</xdr:col>
      <xdr:colOff>0</xdr:colOff>
      <xdr:row>373</xdr:row>
      <xdr:rowOff>114300</xdr:rowOff>
    </xdr:to>
    <xdr:sp macro="" textlink="">
      <xdr:nvSpPr>
        <xdr:cNvPr id="585" name="Line 8">
          <a:extLst>
            <a:ext uri="{FF2B5EF4-FFF2-40B4-BE49-F238E27FC236}">
              <a16:creationId xmlns:a16="http://schemas.microsoft.com/office/drawing/2014/main" id="{33744301-CF33-490D-8577-9A9500FCB2CE}"/>
            </a:ext>
          </a:extLst>
        </xdr:cNvPr>
        <xdr:cNvSpPr>
          <a:spLocks noChangeShapeType="1"/>
        </xdr:cNvSpPr>
      </xdr:nvSpPr>
      <xdr:spPr bwMode="auto">
        <a:xfrm flipH="1">
          <a:off x="1905000" y="62058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38100</xdr:colOff>
      <xdr:row>149</xdr:row>
      <xdr:rowOff>104775</xdr:rowOff>
    </xdr:to>
    <xdr:sp macro="" textlink="">
      <xdr:nvSpPr>
        <xdr:cNvPr id="586" name="Line 7">
          <a:extLst>
            <a:ext uri="{FF2B5EF4-FFF2-40B4-BE49-F238E27FC236}">
              <a16:creationId xmlns:a16="http://schemas.microsoft.com/office/drawing/2014/main" id="{656CCCFE-17B5-423F-A909-A256DF59C338}"/>
            </a:ext>
          </a:extLst>
        </xdr:cNvPr>
        <xdr:cNvSpPr>
          <a:spLocks noChangeShapeType="1"/>
        </xdr:cNvSpPr>
      </xdr:nvSpPr>
      <xdr:spPr bwMode="auto">
        <a:xfrm flipH="1" flipV="1">
          <a:off x="1905000" y="24790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587" name="Line 8">
          <a:extLst>
            <a:ext uri="{FF2B5EF4-FFF2-40B4-BE49-F238E27FC236}">
              <a16:creationId xmlns:a16="http://schemas.microsoft.com/office/drawing/2014/main" id="{BC07C311-629C-4E1C-B3F7-BD587151B1FA}"/>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399</xdr:row>
      <xdr:rowOff>114300</xdr:rowOff>
    </xdr:from>
    <xdr:to>
      <xdr:col>2</xdr:col>
      <xdr:colOff>76200</xdr:colOff>
      <xdr:row>399</xdr:row>
      <xdr:rowOff>114300</xdr:rowOff>
    </xdr:to>
    <xdr:sp macro="" textlink="">
      <xdr:nvSpPr>
        <xdr:cNvPr id="588" name="Line 8">
          <a:extLst>
            <a:ext uri="{FF2B5EF4-FFF2-40B4-BE49-F238E27FC236}">
              <a16:creationId xmlns:a16="http://schemas.microsoft.com/office/drawing/2014/main" id="{A02AEB62-54DF-4EC1-954C-3B460FBE207B}"/>
            </a:ext>
          </a:extLst>
        </xdr:cNvPr>
        <xdr:cNvSpPr>
          <a:spLocks noChangeShapeType="1"/>
        </xdr:cNvSpPr>
      </xdr:nvSpPr>
      <xdr:spPr bwMode="auto">
        <a:xfrm flipH="1">
          <a:off x="1905000" y="6675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337</xdr:row>
      <xdr:rowOff>114300</xdr:rowOff>
    </xdr:from>
    <xdr:to>
      <xdr:col>2</xdr:col>
      <xdr:colOff>76200</xdr:colOff>
      <xdr:row>337</xdr:row>
      <xdr:rowOff>114300</xdr:rowOff>
    </xdr:to>
    <xdr:sp macro="" textlink="">
      <xdr:nvSpPr>
        <xdr:cNvPr id="589" name="Line 8">
          <a:extLst>
            <a:ext uri="{FF2B5EF4-FFF2-40B4-BE49-F238E27FC236}">
              <a16:creationId xmlns:a16="http://schemas.microsoft.com/office/drawing/2014/main" id="{288D769C-CE63-4549-8B05-6AB1C0568C3C}"/>
            </a:ext>
          </a:extLst>
        </xdr:cNvPr>
        <xdr:cNvSpPr>
          <a:spLocks noChangeShapeType="1"/>
        </xdr:cNvSpPr>
      </xdr:nvSpPr>
      <xdr:spPr bwMode="auto">
        <a:xfrm flipH="1">
          <a:off x="1905000" y="56114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399</xdr:row>
      <xdr:rowOff>114300</xdr:rowOff>
    </xdr:from>
    <xdr:to>
      <xdr:col>2</xdr:col>
      <xdr:colOff>76200</xdr:colOff>
      <xdr:row>399</xdr:row>
      <xdr:rowOff>114300</xdr:rowOff>
    </xdr:to>
    <xdr:sp macro="" textlink="">
      <xdr:nvSpPr>
        <xdr:cNvPr id="590" name="Line 8">
          <a:extLst>
            <a:ext uri="{FF2B5EF4-FFF2-40B4-BE49-F238E27FC236}">
              <a16:creationId xmlns:a16="http://schemas.microsoft.com/office/drawing/2014/main" id="{1438E12B-A0A5-46B2-97A8-D464D8093BE7}"/>
            </a:ext>
          </a:extLst>
        </xdr:cNvPr>
        <xdr:cNvSpPr>
          <a:spLocks noChangeShapeType="1"/>
        </xdr:cNvSpPr>
      </xdr:nvSpPr>
      <xdr:spPr bwMode="auto">
        <a:xfrm flipH="1">
          <a:off x="1905000" y="6675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337</xdr:row>
      <xdr:rowOff>114300</xdr:rowOff>
    </xdr:from>
    <xdr:to>
      <xdr:col>2</xdr:col>
      <xdr:colOff>76200</xdr:colOff>
      <xdr:row>337</xdr:row>
      <xdr:rowOff>114300</xdr:rowOff>
    </xdr:to>
    <xdr:sp macro="" textlink="">
      <xdr:nvSpPr>
        <xdr:cNvPr id="591" name="Line 8">
          <a:extLst>
            <a:ext uri="{FF2B5EF4-FFF2-40B4-BE49-F238E27FC236}">
              <a16:creationId xmlns:a16="http://schemas.microsoft.com/office/drawing/2014/main" id="{E474E586-B199-4AC5-9939-CC5CC9EF5454}"/>
            </a:ext>
          </a:extLst>
        </xdr:cNvPr>
        <xdr:cNvSpPr>
          <a:spLocks noChangeShapeType="1"/>
        </xdr:cNvSpPr>
      </xdr:nvSpPr>
      <xdr:spPr bwMode="auto">
        <a:xfrm flipH="1">
          <a:off x="1905000" y="56114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329</xdr:row>
      <xdr:rowOff>114300</xdr:rowOff>
    </xdr:from>
    <xdr:to>
      <xdr:col>2</xdr:col>
      <xdr:colOff>76200</xdr:colOff>
      <xdr:row>329</xdr:row>
      <xdr:rowOff>114300</xdr:rowOff>
    </xdr:to>
    <xdr:sp macro="" textlink="">
      <xdr:nvSpPr>
        <xdr:cNvPr id="592" name="Line 8">
          <a:extLst>
            <a:ext uri="{FF2B5EF4-FFF2-40B4-BE49-F238E27FC236}">
              <a16:creationId xmlns:a16="http://schemas.microsoft.com/office/drawing/2014/main" id="{5B9B1A61-5FE6-40C0-87E9-587A58932889}"/>
            </a:ext>
          </a:extLst>
        </xdr:cNvPr>
        <xdr:cNvSpPr>
          <a:spLocks noChangeShapeType="1"/>
        </xdr:cNvSpPr>
      </xdr:nvSpPr>
      <xdr:spPr bwMode="auto">
        <a:xfrm flipH="1">
          <a:off x="1905000" y="54794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357</xdr:row>
      <xdr:rowOff>95250</xdr:rowOff>
    </xdr:from>
    <xdr:to>
      <xdr:col>2</xdr:col>
      <xdr:colOff>38100</xdr:colOff>
      <xdr:row>357</xdr:row>
      <xdr:rowOff>104775</xdr:rowOff>
    </xdr:to>
    <xdr:sp macro="" textlink="">
      <xdr:nvSpPr>
        <xdr:cNvPr id="593" name="Line 7">
          <a:extLst>
            <a:ext uri="{FF2B5EF4-FFF2-40B4-BE49-F238E27FC236}">
              <a16:creationId xmlns:a16="http://schemas.microsoft.com/office/drawing/2014/main" id="{2417C49E-EB1C-40B5-B01A-E50444891EFF}"/>
            </a:ext>
          </a:extLst>
        </xdr:cNvPr>
        <xdr:cNvSpPr>
          <a:spLocks noChangeShapeType="1"/>
        </xdr:cNvSpPr>
      </xdr:nvSpPr>
      <xdr:spPr bwMode="auto">
        <a:xfrm flipH="1" flipV="1">
          <a:off x="1905000" y="59397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358</xdr:row>
      <xdr:rowOff>114300</xdr:rowOff>
    </xdr:from>
    <xdr:to>
      <xdr:col>2</xdr:col>
      <xdr:colOff>0</xdr:colOff>
      <xdr:row>358</xdr:row>
      <xdr:rowOff>114300</xdr:rowOff>
    </xdr:to>
    <xdr:sp macro="" textlink="">
      <xdr:nvSpPr>
        <xdr:cNvPr id="594" name="Line 8">
          <a:extLst>
            <a:ext uri="{FF2B5EF4-FFF2-40B4-BE49-F238E27FC236}">
              <a16:creationId xmlns:a16="http://schemas.microsoft.com/office/drawing/2014/main" id="{7B18FF5A-5D53-418D-8CC7-040402FDE4ED}"/>
            </a:ext>
          </a:extLst>
        </xdr:cNvPr>
        <xdr:cNvSpPr>
          <a:spLocks noChangeShapeType="1"/>
        </xdr:cNvSpPr>
      </xdr:nvSpPr>
      <xdr:spPr bwMode="auto">
        <a:xfrm flipH="1">
          <a:off x="1905000" y="59582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356</xdr:row>
      <xdr:rowOff>114300</xdr:rowOff>
    </xdr:from>
    <xdr:to>
      <xdr:col>2</xdr:col>
      <xdr:colOff>85725</xdr:colOff>
      <xdr:row>356</xdr:row>
      <xdr:rowOff>114300</xdr:rowOff>
    </xdr:to>
    <xdr:sp macro="" textlink="">
      <xdr:nvSpPr>
        <xdr:cNvPr id="595" name="Line 8">
          <a:extLst>
            <a:ext uri="{FF2B5EF4-FFF2-40B4-BE49-F238E27FC236}">
              <a16:creationId xmlns:a16="http://schemas.microsoft.com/office/drawing/2014/main" id="{C6AB85BF-6EF3-4DBD-824B-84D8B5028B90}"/>
            </a:ext>
          </a:extLst>
        </xdr:cNvPr>
        <xdr:cNvSpPr>
          <a:spLocks noChangeShapeType="1"/>
        </xdr:cNvSpPr>
      </xdr:nvSpPr>
      <xdr:spPr bwMode="auto">
        <a:xfrm flipH="1">
          <a:off x="1905000" y="59251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372</xdr:row>
      <xdr:rowOff>95250</xdr:rowOff>
    </xdr:from>
    <xdr:to>
      <xdr:col>2</xdr:col>
      <xdr:colOff>38100</xdr:colOff>
      <xdr:row>372</xdr:row>
      <xdr:rowOff>104775</xdr:rowOff>
    </xdr:to>
    <xdr:sp macro="" textlink="">
      <xdr:nvSpPr>
        <xdr:cNvPr id="596" name="Line 7">
          <a:extLst>
            <a:ext uri="{FF2B5EF4-FFF2-40B4-BE49-F238E27FC236}">
              <a16:creationId xmlns:a16="http://schemas.microsoft.com/office/drawing/2014/main" id="{84299F20-B329-4BE0-AA7A-451CBDD970B2}"/>
            </a:ext>
          </a:extLst>
        </xdr:cNvPr>
        <xdr:cNvSpPr>
          <a:spLocks noChangeShapeType="1"/>
        </xdr:cNvSpPr>
      </xdr:nvSpPr>
      <xdr:spPr bwMode="auto">
        <a:xfrm flipH="1" flipV="1">
          <a:off x="1905000" y="61874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373</xdr:row>
      <xdr:rowOff>114300</xdr:rowOff>
    </xdr:from>
    <xdr:to>
      <xdr:col>2</xdr:col>
      <xdr:colOff>0</xdr:colOff>
      <xdr:row>373</xdr:row>
      <xdr:rowOff>114300</xdr:rowOff>
    </xdr:to>
    <xdr:sp macro="" textlink="">
      <xdr:nvSpPr>
        <xdr:cNvPr id="597" name="Line 8">
          <a:extLst>
            <a:ext uri="{FF2B5EF4-FFF2-40B4-BE49-F238E27FC236}">
              <a16:creationId xmlns:a16="http://schemas.microsoft.com/office/drawing/2014/main" id="{E0DC2EF1-EEC1-4A81-9B97-53795FAE88E1}"/>
            </a:ext>
          </a:extLst>
        </xdr:cNvPr>
        <xdr:cNvSpPr>
          <a:spLocks noChangeShapeType="1"/>
        </xdr:cNvSpPr>
      </xdr:nvSpPr>
      <xdr:spPr bwMode="auto">
        <a:xfrm flipH="1">
          <a:off x="1905000" y="62058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598" name="Line 8">
          <a:extLst>
            <a:ext uri="{FF2B5EF4-FFF2-40B4-BE49-F238E27FC236}">
              <a16:creationId xmlns:a16="http://schemas.microsoft.com/office/drawing/2014/main" id="{DD07557C-5706-4223-96FF-C33832AC5A51}"/>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439</xdr:row>
      <xdr:rowOff>114300</xdr:rowOff>
    </xdr:from>
    <xdr:to>
      <xdr:col>2</xdr:col>
      <xdr:colOff>85725</xdr:colOff>
      <xdr:row>439</xdr:row>
      <xdr:rowOff>114300</xdr:rowOff>
    </xdr:to>
    <xdr:sp macro="" textlink="">
      <xdr:nvSpPr>
        <xdr:cNvPr id="599" name="Line 8">
          <a:extLst>
            <a:ext uri="{FF2B5EF4-FFF2-40B4-BE49-F238E27FC236}">
              <a16:creationId xmlns:a16="http://schemas.microsoft.com/office/drawing/2014/main" id="{E93BAC12-6D4B-4BD0-9EE6-D354E1DD16F2}"/>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95250</xdr:rowOff>
    </xdr:from>
    <xdr:to>
      <xdr:col>2</xdr:col>
      <xdr:colOff>38100</xdr:colOff>
      <xdr:row>466</xdr:row>
      <xdr:rowOff>104775</xdr:rowOff>
    </xdr:to>
    <xdr:sp macro="" textlink="">
      <xdr:nvSpPr>
        <xdr:cNvPr id="600" name="Line 7">
          <a:extLst>
            <a:ext uri="{FF2B5EF4-FFF2-40B4-BE49-F238E27FC236}">
              <a16:creationId xmlns:a16="http://schemas.microsoft.com/office/drawing/2014/main" id="{BB454F18-2263-4A9B-A683-B8B64C9F653E}"/>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114300</xdr:rowOff>
    </xdr:from>
    <xdr:to>
      <xdr:col>2</xdr:col>
      <xdr:colOff>0</xdr:colOff>
      <xdr:row>467</xdr:row>
      <xdr:rowOff>114300</xdr:rowOff>
    </xdr:to>
    <xdr:sp macro="" textlink="">
      <xdr:nvSpPr>
        <xdr:cNvPr id="601" name="Line 8">
          <a:extLst>
            <a:ext uri="{FF2B5EF4-FFF2-40B4-BE49-F238E27FC236}">
              <a16:creationId xmlns:a16="http://schemas.microsoft.com/office/drawing/2014/main" id="{DC035A65-FDF8-461A-BC24-9C0B3CF07D24}"/>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602" name="Line 7">
          <a:extLst>
            <a:ext uri="{FF2B5EF4-FFF2-40B4-BE49-F238E27FC236}">
              <a16:creationId xmlns:a16="http://schemas.microsoft.com/office/drawing/2014/main" id="{235F02BD-B0C0-48CD-84A4-108BD371A3C6}"/>
            </a:ext>
          </a:extLst>
        </xdr:cNvPr>
        <xdr:cNvSpPr>
          <a:spLocks noChangeShapeType="1"/>
        </xdr:cNvSpPr>
      </xdr:nvSpPr>
      <xdr:spPr bwMode="auto">
        <a:xfrm flipH="1" flipV="1">
          <a:off x="1905000" y="33870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603" name="Line 8">
          <a:extLst>
            <a:ext uri="{FF2B5EF4-FFF2-40B4-BE49-F238E27FC236}">
              <a16:creationId xmlns:a16="http://schemas.microsoft.com/office/drawing/2014/main" id="{15070C90-11CB-4CF0-ACF6-DDB8553742DE}"/>
            </a:ext>
          </a:extLst>
        </xdr:cNvPr>
        <xdr:cNvSpPr>
          <a:spLocks noChangeShapeType="1"/>
        </xdr:cNvSpPr>
      </xdr:nvSpPr>
      <xdr:spPr bwMode="auto">
        <a:xfrm flipH="1">
          <a:off x="1905000" y="34055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525</xdr:row>
      <xdr:rowOff>114300</xdr:rowOff>
    </xdr:from>
    <xdr:to>
      <xdr:col>2</xdr:col>
      <xdr:colOff>76200</xdr:colOff>
      <xdr:row>525</xdr:row>
      <xdr:rowOff>114300</xdr:rowOff>
    </xdr:to>
    <xdr:sp macro="" textlink="">
      <xdr:nvSpPr>
        <xdr:cNvPr id="604" name="Line 8">
          <a:extLst>
            <a:ext uri="{FF2B5EF4-FFF2-40B4-BE49-F238E27FC236}">
              <a16:creationId xmlns:a16="http://schemas.microsoft.com/office/drawing/2014/main" id="{5BCAE7FF-FCF8-45DB-BC19-60360ED48899}"/>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420</xdr:row>
      <xdr:rowOff>114300</xdr:rowOff>
    </xdr:from>
    <xdr:to>
      <xdr:col>2</xdr:col>
      <xdr:colOff>76200</xdr:colOff>
      <xdr:row>420</xdr:row>
      <xdr:rowOff>114300</xdr:rowOff>
    </xdr:to>
    <xdr:sp macro="" textlink="">
      <xdr:nvSpPr>
        <xdr:cNvPr id="605" name="Line 8">
          <a:extLst>
            <a:ext uri="{FF2B5EF4-FFF2-40B4-BE49-F238E27FC236}">
              <a16:creationId xmlns:a16="http://schemas.microsoft.com/office/drawing/2014/main" id="{6ADF38A3-36B0-406D-8854-7C0462C3A0E8}"/>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525</xdr:row>
      <xdr:rowOff>114300</xdr:rowOff>
    </xdr:from>
    <xdr:to>
      <xdr:col>2</xdr:col>
      <xdr:colOff>76200</xdr:colOff>
      <xdr:row>525</xdr:row>
      <xdr:rowOff>114300</xdr:rowOff>
    </xdr:to>
    <xdr:sp macro="" textlink="">
      <xdr:nvSpPr>
        <xdr:cNvPr id="606" name="Line 8">
          <a:extLst>
            <a:ext uri="{FF2B5EF4-FFF2-40B4-BE49-F238E27FC236}">
              <a16:creationId xmlns:a16="http://schemas.microsoft.com/office/drawing/2014/main" id="{3D3B261D-CC78-4368-BCC4-52E50426D6C5}"/>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420</xdr:row>
      <xdr:rowOff>114300</xdr:rowOff>
    </xdr:from>
    <xdr:to>
      <xdr:col>2</xdr:col>
      <xdr:colOff>76200</xdr:colOff>
      <xdr:row>420</xdr:row>
      <xdr:rowOff>114300</xdr:rowOff>
    </xdr:to>
    <xdr:sp macro="" textlink="">
      <xdr:nvSpPr>
        <xdr:cNvPr id="607" name="Line 8">
          <a:extLst>
            <a:ext uri="{FF2B5EF4-FFF2-40B4-BE49-F238E27FC236}">
              <a16:creationId xmlns:a16="http://schemas.microsoft.com/office/drawing/2014/main" id="{BEEF2267-08A1-46A0-819E-9EA8CBBBFE40}"/>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412</xdr:row>
      <xdr:rowOff>114300</xdr:rowOff>
    </xdr:from>
    <xdr:to>
      <xdr:col>2</xdr:col>
      <xdr:colOff>76200</xdr:colOff>
      <xdr:row>412</xdr:row>
      <xdr:rowOff>114300</xdr:rowOff>
    </xdr:to>
    <xdr:sp macro="" textlink="">
      <xdr:nvSpPr>
        <xdr:cNvPr id="608" name="Line 8">
          <a:extLst>
            <a:ext uri="{FF2B5EF4-FFF2-40B4-BE49-F238E27FC236}">
              <a16:creationId xmlns:a16="http://schemas.microsoft.com/office/drawing/2014/main" id="{D84B64C3-669D-4327-A3CF-CBF3F522AD32}"/>
            </a:ext>
          </a:extLst>
        </xdr:cNvPr>
        <xdr:cNvSpPr>
          <a:spLocks noChangeShapeType="1"/>
        </xdr:cNvSpPr>
      </xdr:nvSpPr>
      <xdr:spPr bwMode="auto">
        <a:xfrm flipH="1">
          <a:off x="1905000" y="68980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440</xdr:row>
      <xdr:rowOff>95250</xdr:rowOff>
    </xdr:from>
    <xdr:to>
      <xdr:col>2</xdr:col>
      <xdr:colOff>38100</xdr:colOff>
      <xdr:row>440</xdr:row>
      <xdr:rowOff>104775</xdr:rowOff>
    </xdr:to>
    <xdr:sp macro="" textlink="">
      <xdr:nvSpPr>
        <xdr:cNvPr id="609" name="Line 7">
          <a:extLst>
            <a:ext uri="{FF2B5EF4-FFF2-40B4-BE49-F238E27FC236}">
              <a16:creationId xmlns:a16="http://schemas.microsoft.com/office/drawing/2014/main" id="{BA368FCC-4BAB-42C7-AD6E-F6A9A3B3E285}"/>
            </a:ext>
          </a:extLst>
        </xdr:cNvPr>
        <xdr:cNvSpPr>
          <a:spLocks noChangeShapeType="1"/>
        </xdr:cNvSpPr>
      </xdr:nvSpPr>
      <xdr:spPr bwMode="auto">
        <a:xfrm flipH="1" flipV="1">
          <a:off x="1905000" y="73761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441</xdr:row>
      <xdr:rowOff>114300</xdr:rowOff>
    </xdr:from>
    <xdr:to>
      <xdr:col>2</xdr:col>
      <xdr:colOff>0</xdr:colOff>
      <xdr:row>441</xdr:row>
      <xdr:rowOff>114300</xdr:rowOff>
    </xdr:to>
    <xdr:sp macro="" textlink="">
      <xdr:nvSpPr>
        <xdr:cNvPr id="610" name="Line 8">
          <a:extLst>
            <a:ext uri="{FF2B5EF4-FFF2-40B4-BE49-F238E27FC236}">
              <a16:creationId xmlns:a16="http://schemas.microsoft.com/office/drawing/2014/main" id="{D20EC2FB-1F3C-482E-B089-D3DCC2B4124B}"/>
            </a:ext>
          </a:extLst>
        </xdr:cNvPr>
        <xdr:cNvSpPr>
          <a:spLocks noChangeShapeType="1"/>
        </xdr:cNvSpPr>
      </xdr:nvSpPr>
      <xdr:spPr bwMode="auto">
        <a:xfrm flipH="1">
          <a:off x="1905000" y="73952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439</xdr:row>
      <xdr:rowOff>114300</xdr:rowOff>
    </xdr:from>
    <xdr:to>
      <xdr:col>2</xdr:col>
      <xdr:colOff>85725</xdr:colOff>
      <xdr:row>439</xdr:row>
      <xdr:rowOff>114300</xdr:rowOff>
    </xdr:to>
    <xdr:sp macro="" textlink="">
      <xdr:nvSpPr>
        <xdr:cNvPr id="611" name="Line 8">
          <a:extLst>
            <a:ext uri="{FF2B5EF4-FFF2-40B4-BE49-F238E27FC236}">
              <a16:creationId xmlns:a16="http://schemas.microsoft.com/office/drawing/2014/main" id="{4905101F-B6E4-42A9-9A65-08A6B6910F83}"/>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95250</xdr:rowOff>
    </xdr:from>
    <xdr:to>
      <xdr:col>2</xdr:col>
      <xdr:colOff>38100</xdr:colOff>
      <xdr:row>466</xdr:row>
      <xdr:rowOff>104775</xdr:rowOff>
    </xdr:to>
    <xdr:sp macro="" textlink="">
      <xdr:nvSpPr>
        <xdr:cNvPr id="612" name="Line 7">
          <a:extLst>
            <a:ext uri="{FF2B5EF4-FFF2-40B4-BE49-F238E27FC236}">
              <a16:creationId xmlns:a16="http://schemas.microsoft.com/office/drawing/2014/main" id="{56967329-7F26-4A6F-8AC1-0336810E1E90}"/>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114300</xdr:rowOff>
    </xdr:from>
    <xdr:to>
      <xdr:col>2</xdr:col>
      <xdr:colOff>0</xdr:colOff>
      <xdr:row>467</xdr:row>
      <xdr:rowOff>114300</xdr:rowOff>
    </xdr:to>
    <xdr:sp macro="" textlink="">
      <xdr:nvSpPr>
        <xdr:cNvPr id="613" name="Line 8">
          <a:extLst>
            <a:ext uri="{FF2B5EF4-FFF2-40B4-BE49-F238E27FC236}">
              <a16:creationId xmlns:a16="http://schemas.microsoft.com/office/drawing/2014/main" id="{BCA8AEEF-EE12-4CCC-9EBB-545357AE6612}"/>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614" name="Line 7">
          <a:extLst>
            <a:ext uri="{FF2B5EF4-FFF2-40B4-BE49-F238E27FC236}">
              <a16:creationId xmlns:a16="http://schemas.microsoft.com/office/drawing/2014/main" id="{71FA69CA-D970-4CCE-B437-D85F5E8A833B}"/>
            </a:ext>
          </a:extLst>
        </xdr:cNvPr>
        <xdr:cNvSpPr>
          <a:spLocks noChangeShapeType="1"/>
        </xdr:cNvSpPr>
      </xdr:nvSpPr>
      <xdr:spPr bwMode="auto">
        <a:xfrm flipH="1" flipV="1">
          <a:off x="1905000" y="33870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615" name="Line 8">
          <a:extLst>
            <a:ext uri="{FF2B5EF4-FFF2-40B4-BE49-F238E27FC236}">
              <a16:creationId xmlns:a16="http://schemas.microsoft.com/office/drawing/2014/main" id="{F48EC95E-76AA-4295-A8C4-344E984DA8E3}"/>
            </a:ext>
          </a:extLst>
        </xdr:cNvPr>
        <xdr:cNvSpPr>
          <a:spLocks noChangeShapeType="1"/>
        </xdr:cNvSpPr>
      </xdr:nvSpPr>
      <xdr:spPr bwMode="auto">
        <a:xfrm flipH="1">
          <a:off x="1905000" y="34055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521</xdr:row>
      <xdr:rowOff>114300</xdr:rowOff>
    </xdr:from>
    <xdr:to>
      <xdr:col>2</xdr:col>
      <xdr:colOff>57150</xdr:colOff>
      <xdr:row>521</xdr:row>
      <xdr:rowOff>114300</xdr:rowOff>
    </xdr:to>
    <xdr:sp macro="" textlink="">
      <xdr:nvSpPr>
        <xdr:cNvPr id="616" name="Line 8">
          <a:extLst>
            <a:ext uri="{FF2B5EF4-FFF2-40B4-BE49-F238E27FC236}">
              <a16:creationId xmlns:a16="http://schemas.microsoft.com/office/drawing/2014/main" id="{084CF296-D2E8-4EC3-92C6-DDB482D19ABA}"/>
            </a:ext>
          </a:extLst>
        </xdr:cNvPr>
        <xdr:cNvSpPr>
          <a:spLocks noChangeShapeType="1"/>
        </xdr:cNvSpPr>
      </xdr:nvSpPr>
      <xdr:spPr bwMode="auto">
        <a:xfrm flipH="1">
          <a:off x="1905000" y="87668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418</xdr:row>
      <xdr:rowOff>114300</xdr:rowOff>
    </xdr:from>
    <xdr:to>
      <xdr:col>2</xdr:col>
      <xdr:colOff>57150</xdr:colOff>
      <xdr:row>418</xdr:row>
      <xdr:rowOff>114300</xdr:rowOff>
    </xdr:to>
    <xdr:sp macro="" textlink="">
      <xdr:nvSpPr>
        <xdr:cNvPr id="617" name="Line 8">
          <a:extLst>
            <a:ext uri="{FF2B5EF4-FFF2-40B4-BE49-F238E27FC236}">
              <a16:creationId xmlns:a16="http://schemas.microsoft.com/office/drawing/2014/main" id="{EC8240B8-7584-42CB-8494-85FA426C553E}"/>
            </a:ext>
          </a:extLst>
        </xdr:cNvPr>
        <xdr:cNvSpPr>
          <a:spLocks noChangeShapeType="1"/>
        </xdr:cNvSpPr>
      </xdr:nvSpPr>
      <xdr:spPr bwMode="auto">
        <a:xfrm flipH="1">
          <a:off x="1905000" y="70008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592</xdr:row>
      <xdr:rowOff>114300</xdr:rowOff>
    </xdr:from>
    <xdr:to>
      <xdr:col>2</xdr:col>
      <xdr:colOff>57150</xdr:colOff>
      <xdr:row>592</xdr:row>
      <xdr:rowOff>114300</xdr:rowOff>
    </xdr:to>
    <xdr:sp macro="" textlink="">
      <xdr:nvSpPr>
        <xdr:cNvPr id="618" name="Line 8">
          <a:extLst>
            <a:ext uri="{FF2B5EF4-FFF2-40B4-BE49-F238E27FC236}">
              <a16:creationId xmlns:a16="http://schemas.microsoft.com/office/drawing/2014/main" id="{4D7A33E0-47B3-4F66-A489-5C6AF77ABD5D}"/>
            </a:ext>
          </a:extLst>
        </xdr:cNvPr>
        <xdr:cNvSpPr>
          <a:spLocks noChangeShapeType="1"/>
        </xdr:cNvSpPr>
      </xdr:nvSpPr>
      <xdr:spPr bwMode="auto">
        <a:xfrm flipH="1">
          <a:off x="1905000" y="9984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457</xdr:row>
      <xdr:rowOff>114300</xdr:rowOff>
    </xdr:from>
    <xdr:to>
      <xdr:col>2</xdr:col>
      <xdr:colOff>57150</xdr:colOff>
      <xdr:row>457</xdr:row>
      <xdr:rowOff>114300</xdr:rowOff>
    </xdr:to>
    <xdr:sp macro="" textlink="">
      <xdr:nvSpPr>
        <xdr:cNvPr id="619" name="Line 8">
          <a:extLst>
            <a:ext uri="{FF2B5EF4-FFF2-40B4-BE49-F238E27FC236}">
              <a16:creationId xmlns:a16="http://schemas.microsoft.com/office/drawing/2014/main" id="{3A5ABC17-C0A3-44FC-A4BC-2F604E937C05}"/>
            </a:ext>
          </a:extLst>
        </xdr:cNvPr>
        <xdr:cNvSpPr>
          <a:spLocks noChangeShapeType="1"/>
        </xdr:cNvSpPr>
      </xdr:nvSpPr>
      <xdr:spPr bwMode="auto">
        <a:xfrm flipH="1">
          <a:off x="1905000" y="76695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562</xdr:row>
      <xdr:rowOff>114300</xdr:rowOff>
    </xdr:from>
    <xdr:to>
      <xdr:col>2</xdr:col>
      <xdr:colOff>57150</xdr:colOff>
      <xdr:row>562</xdr:row>
      <xdr:rowOff>114300</xdr:rowOff>
    </xdr:to>
    <xdr:sp macro="" textlink="">
      <xdr:nvSpPr>
        <xdr:cNvPr id="620" name="Line 8">
          <a:extLst>
            <a:ext uri="{FF2B5EF4-FFF2-40B4-BE49-F238E27FC236}">
              <a16:creationId xmlns:a16="http://schemas.microsoft.com/office/drawing/2014/main" id="{95A238B3-E60C-4F49-B7F7-ADFE03268619}"/>
            </a:ext>
          </a:extLst>
        </xdr:cNvPr>
        <xdr:cNvSpPr>
          <a:spLocks noChangeShapeType="1"/>
        </xdr:cNvSpPr>
      </xdr:nvSpPr>
      <xdr:spPr bwMode="auto">
        <a:xfrm flipH="1">
          <a:off x="1905000" y="94697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449</xdr:row>
      <xdr:rowOff>114300</xdr:rowOff>
    </xdr:from>
    <xdr:to>
      <xdr:col>2</xdr:col>
      <xdr:colOff>57150</xdr:colOff>
      <xdr:row>449</xdr:row>
      <xdr:rowOff>114300</xdr:rowOff>
    </xdr:to>
    <xdr:sp macro="" textlink="">
      <xdr:nvSpPr>
        <xdr:cNvPr id="621" name="Line 8">
          <a:extLst>
            <a:ext uri="{FF2B5EF4-FFF2-40B4-BE49-F238E27FC236}">
              <a16:creationId xmlns:a16="http://schemas.microsoft.com/office/drawing/2014/main" id="{27B37F5B-CF3F-420F-82BA-37D0C05EB02E}"/>
            </a:ext>
          </a:extLst>
        </xdr:cNvPr>
        <xdr:cNvSpPr>
          <a:spLocks noChangeShapeType="1"/>
        </xdr:cNvSpPr>
      </xdr:nvSpPr>
      <xdr:spPr bwMode="auto">
        <a:xfrm flipH="1">
          <a:off x="1905000" y="7532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450</xdr:row>
      <xdr:rowOff>114300</xdr:rowOff>
    </xdr:from>
    <xdr:to>
      <xdr:col>2</xdr:col>
      <xdr:colOff>57150</xdr:colOff>
      <xdr:row>450</xdr:row>
      <xdr:rowOff>114300</xdr:rowOff>
    </xdr:to>
    <xdr:sp macro="" textlink="">
      <xdr:nvSpPr>
        <xdr:cNvPr id="622" name="Line 8">
          <a:extLst>
            <a:ext uri="{FF2B5EF4-FFF2-40B4-BE49-F238E27FC236}">
              <a16:creationId xmlns:a16="http://schemas.microsoft.com/office/drawing/2014/main" id="{816762CC-6036-4E5F-B197-37A7B3524FE3}"/>
            </a:ext>
          </a:extLst>
        </xdr:cNvPr>
        <xdr:cNvSpPr>
          <a:spLocks noChangeShapeType="1"/>
        </xdr:cNvSpPr>
      </xdr:nvSpPr>
      <xdr:spPr bwMode="auto">
        <a:xfrm flipH="1">
          <a:off x="1905000" y="75495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95250</xdr:rowOff>
    </xdr:from>
    <xdr:to>
      <xdr:col>2</xdr:col>
      <xdr:colOff>38100</xdr:colOff>
      <xdr:row>478</xdr:row>
      <xdr:rowOff>104775</xdr:rowOff>
    </xdr:to>
    <xdr:sp macro="" textlink="">
      <xdr:nvSpPr>
        <xdr:cNvPr id="623" name="Line 7">
          <a:extLst>
            <a:ext uri="{FF2B5EF4-FFF2-40B4-BE49-F238E27FC236}">
              <a16:creationId xmlns:a16="http://schemas.microsoft.com/office/drawing/2014/main" id="{FCD0F86F-5368-4321-9B5A-5B4C4682BD7D}"/>
            </a:ext>
          </a:extLst>
        </xdr:cNvPr>
        <xdr:cNvSpPr>
          <a:spLocks noChangeShapeType="1"/>
        </xdr:cNvSpPr>
      </xdr:nvSpPr>
      <xdr:spPr bwMode="auto">
        <a:xfrm flipH="1" flipV="1">
          <a:off x="1905000" y="80276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114300</xdr:rowOff>
    </xdr:from>
    <xdr:to>
      <xdr:col>2</xdr:col>
      <xdr:colOff>0</xdr:colOff>
      <xdr:row>479</xdr:row>
      <xdr:rowOff>114300</xdr:rowOff>
    </xdr:to>
    <xdr:sp macro="" textlink="">
      <xdr:nvSpPr>
        <xdr:cNvPr id="624" name="Line 8">
          <a:extLst>
            <a:ext uri="{FF2B5EF4-FFF2-40B4-BE49-F238E27FC236}">
              <a16:creationId xmlns:a16="http://schemas.microsoft.com/office/drawing/2014/main" id="{095388ED-956F-48D8-8950-268EE1CBE734}"/>
            </a:ext>
          </a:extLst>
        </xdr:cNvPr>
        <xdr:cNvSpPr>
          <a:spLocks noChangeShapeType="1"/>
        </xdr:cNvSpPr>
      </xdr:nvSpPr>
      <xdr:spPr bwMode="auto">
        <a:xfrm flipH="1">
          <a:off x="1905000" y="8046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625" name="Line 7">
          <a:extLst>
            <a:ext uri="{FF2B5EF4-FFF2-40B4-BE49-F238E27FC236}">
              <a16:creationId xmlns:a16="http://schemas.microsoft.com/office/drawing/2014/main" id="{6D6447DC-649D-4589-920D-1B757FE88097}"/>
            </a:ext>
          </a:extLst>
        </xdr:cNvPr>
        <xdr:cNvSpPr>
          <a:spLocks noChangeShapeType="1"/>
        </xdr:cNvSpPr>
      </xdr:nvSpPr>
      <xdr:spPr bwMode="auto">
        <a:xfrm flipH="1" flipV="1">
          <a:off x="1905000" y="36195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626" name="Line 8">
          <a:extLst>
            <a:ext uri="{FF2B5EF4-FFF2-40B4-BE49-F238E27FC236}">
              <a16:creationId xmlns:a16="http://schemas.microsoft.com/office/drawing/2014/main" id="{465C4C5D-165D-4B44-BD34-8A9CFB06FD9C}"/>
            </a:ext>
          </a:extLst>
        </xdr:cNvPr>
        <xdr:cNvSpPr>
          <a:spLocks noChangeShapeType="1"/>
        </xdr:cNvSpPr>
      </xdr:nvSpPr>
      <xdr:spPr bwMode="auto">
        <a:xfrm flipH="1">
          <a:off x="1905000" y="3637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557</xdr:row>
      <xdr:rowOff>114300</xdr:rowOff>
    </xdr:from>
    <xdr:to>
      <xdr:col>2</xdr:col>
      <xdr:colOff>57150</xdr:colOff>
      <xdr:row>557</xdr:row>
      <xdr:rowOff>114300</xdr:rowOff>
    </xdr:to>
    <xdr:sp macro="" textlink="">
      <xdr:nvSpPr>
        <xdr:cNvPr id="627" name="Line 8">
          <a:extLst>
            <a:ext uri="{FF2B5EF4-FFF2-40B4-BE49-F238E27FC236}">
              <a16:creationId xmlns:a16="http://schemas.microsoft.com/office/drawing/2014/main" id="{402443DF-B432-48F9-830C-5B8B03DBD3B2}"/>
            </a:ext>
          </a:extLst>
        </xdr:cNvPr>
        <xdr:cNvSpPr>
          <a:spLocks noChangeShapeType="1"/>
        </xdr:cNvSpPr>
      </xdr:nvSpPr>
      <xdr:spPr bwMode="auto">
        <a:xfrm flipH="1">
          <a:off x="1905000" y="9384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444</xdr:row>
      <xdr:rowOff>114300</xdr:rowOff>
    </xdr:from>
    <xdr:to>
      <xdr:col>2</xdr:col>
      <xdr:colOff>57150</xdr:colOff>
      <xdr:row>444</xdr:row>
      <xdr:rowOff>114300</xdr:rowOff>
    </xdr:to>
    <xdr:sp macro="" textlink="">
      <xdr:nvSpPr>
        <xdr:cNvPr id="628" name="Line 8">
          <a:extLst>
            <a:ext uri="{FF2B5EF4-FFF2-40B4-BE49-F238E27FC236}">
              <a16:creationId xmlns:a16="http://schemas.microsoft.com/office/drawing/2014/main" id="{D1080D83-0C75-4A54-99E4-10C44C04C6D2}"/>
            </a:ext>
          </a:extLst>
        </xdr:cNvPr>
        <xdr:cNvSpPr>
          <a:spLocks noChangeShapeType="1"/>
        </xdr:cNvSpPr>
      </xdr:nvSpPr>
      <xdr:spPr bwMode="auto">
        <a:xfrm flipH="1">
          <a:off x="1905000" y="74466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451</xdr:row>
      <xdr:rowOff>114300</xdr:rowOff>
    </xdr:from>
    <xdr:to>
      <xdr:col>2</xdr:col>
      <xdr:colOff>57150</xdr:colOff>
      <xdr:row>451</xdr:row>
      <xdr:rowOff>114300</xdr:rowOff>
    </xdr:to>
    <xdr:sp macro="" textlink="">
      <xdr:nvSpPr>
        <xdr:cNvPr id="629" name="Line 8">
          <a:extLst>
            <a:ext uri="{FF2B5EF4-FFF2-40B4-BE49-F238E27FC236}">
              <a16:creationId xmlns:a16="http://schemas.microsoft.com/office/drawing/2014/main" id="{6E5924C1-852C-4AF9-BB9B-C328CDB440F7}"/>
            </a:ext>
          </a:extLst>
        </xdr:cNvPr>
        <xdr:cNvSpPr>
          <a:spLocks noChangeShapeType="1"/>
        </xdr:cNvSpPr>
      </xdr:nvSpPr>
      <xdr:spPr bwMode="auto">
        <a:xfrm flipH="1">
          <a:off x="1905000" y="75666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95250</xdr:rowOff>
    </xdr:from>
    <xdr:to>
      <xdr:col>2</xdr:col>
      <xdr:colOff>38100</xdr:colOff>
      <xdr:row>479</xdr:row>
      <xdr:rowOff>104775</xdr:rowOff>
    </xdr:to>
    <xdr:sp macro="" textlink="">
      <xdr:nvSpPr>
        <xdr:cNvPr id="630" name="Line 7">
          <a:extLst>
            <a:ext uri="{FF2B5EF4-FFF2-40B4-BE49-F238E27FC236}">
              <a16:creationId xmlns:a16="http://schemas.microsoft.com/office/drawing/2014/main" id="{D26DE57F-D68D-4B6F-876C-02DF7B52E046}"/>
            </a:ext>
          </a:extLst>
        </xdr:cNvPr>
        <xdr:cNvSpPr>
          <a:spLocks noChangeShapeType="1"/>
        </xdr:cNvSpPr>
      </xdr:nvSpPr>
      <xdr:spPr bwMode="auto">
        <a:xfrm flipH="1" flipV="1">
          <a:off x="1905000" y="804481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114300</xdr:rowOff>
    </xdr:from>
    <xdr:to>
      <xdr:col>2</xdr:col>
      <xdr:colOff>0</xdr:colOff>
      <xdr:row>480</xdr:row>
      <xdr:rowOff>114300</xdr:rowOff>
    </xdr:to>
    <xdr:sp macro="" textlink="">
      <xdr:nvSpPr>
        <xdr:cNvPr id="631" name="Line 8">
          <a:extLst>
            <a:ext uri="{FF2B5EF4-FFF2-40B4-BE49-F238E27FC236}">
              <a16:creationId xmlns:a16="http://schemas.microsoft.com/office/drawing/2014/main" id="{6E20639C-6201-4B09-AAD0-60940EBC6FC2}"/>
            </a:ext>
          </a:extLst>
        </xdr:cNvPr>
        <xdr:cNvSpPr>
          <a:spLocks noChangeShapeType="1"/>
        </xdr:cNvSpPr>
      </xdr:nvSpPr>
      <xdr:spPr bwMode="auto">
        <a:xfrm flipH="1">
          <a:off x="1905000" y="8063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632" name="Line 7">
          <a:extLst>
            <a:ext uri="{FF2B5EF4-FFF2-40B4-BE49-F238E27FC236}">
              <a16:creationId xmlns:a16="http://schemas.microsoft.com/office/drawing/2014/main" id="{7DDFF907-909D-45DA-9A40-85F94D8C56E2}"/>
            </a:ext>
          </a:extLst>
        </xdr:cNvPr>
        <xdr:cNvSpPr>
          <a:spLocks noChangeShapeType="1"/>
        </xdr:cNvSpPr>
      </xdr:nvSpPr>
      <xdr:spPr bwMode="auto">
        <a:xfrm flipH="1" flipV="1">
          <a:off x="1905000" y="36195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633" name="Line 8">
          <a:extLst>
            <a:ext uri="{FF2B5EF4-FFF2-40B4-BE49-F238E27FC236}">
              <a16:creationId xmlns:a16="http://schemas.microsoft.com/office/drawing/2014/main" id="{418CFE87-21F5-4FA3-B061-DA29F893EE42}"/>
            </a:ext>
          </a:extLst>
        </xdr:cNvPr>
        <xdr:cNvSpPr>
          <a:spLocks noChangeShapeType="1"/>
        </xdr:cNvSpPr>
      </xdr:nvSpPr>
      <xdr:spPr bwMode="auto">
        <a:xfrm flipH="1">
          <a:off x="1905000" y="3637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34" name="Line 8">
          <a:extLst>
            <a:ext uri="{FF2B5EF4-FFF2-40B4-BE49-F238E27FC236}">
              <a16:creationId xmlns:a16="http://schemas.microsoft.com/office/drawing/2014/main" id="{4E1FC2A8-8C06-4305-BB73-32E34D594E54}"/>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635" name="Line 7">
          <a:extLst>
            <a:ext uri="{FF2B5EF4-FFF2-40B4-BE49-F238E27FC236}">
              <a16:creationId xmlns:a16="http://schemas.microsoft.com/office/drawing/2014/main" id="{8F8C8E63-4FAE-4215-8F79-A5D2A9ED7ED1}"/>
            </a:ext>
          </a:extLst>
        </xdr:cNvPr>
        <xdr:cNvSpPr>
          <a:spLocks noChangeShapeType="1"/>
        </xdr:cNvSpPr>
      </xdr:nvSpPr>
      <xdr:spPr bwMode="auto">
        <a:xfrm flipH="1" flipV="1">
          <a:off x="1905000" y="24790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36" name="Line 8">
          <a:extLst>
            <a:ext uri="{FF2B5EF4-FFF2-40B4-BE49-F238E27FC236}">
              <a16:creationId xmlns:a16="http://schemas.microsoft.com/office/drawing/2014/main" id="{183A25A9-8A16-48D6-8650-103884A59D40}"/>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37" name="Line 8">
          <a:extLst>
            <a:ext uri="{FF2B5EF4-FFF2-40B4-BE49-F238E27FC236}">
              <a16:creationId xmlns:a16="http://schemas.microsoft.com/office/drawing/2014/main" id="{0D9D4603-C73A-40B8-AB60-1C51EABD4F7B}"/>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38" name="Line 8">
          <a:extLst>
            <a:ext uri="{FF2B5EF4-FFF2-40B4-BE49-F238E27FC236}">
              <a16:creationId xmlns:a16="http://schemas.microsoft.com/office/drawing/2014/main" id="{11C6C1FD-63AE-4BD4-B952-1B7F81F42B49}"/>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639" name="Line 8">
          <a:extLst>
            <a:ext uri="{FF2B5EF4-FFF2-40B4-BE49-F238E27FC236}">
              <a16:creationId xmlns:a16="http://schemas.microsoft.com/office/drawing/2014/main" id="{FD16B30B-F2B6-4F37-A6F0-78933BD51C88}"/>
            </a:ext>
          </a:extLst>
        </xdr:cNvPr>
        <xdr:cNvSpPr>
          <a:spLocks noChangeShapeType="1"/>
        </xdr:cNvSpPr>
      </xdr:nvSpPr>
      <xdr:spPr bwMode="auto">
        <a:xfrm flipH="1">
          <a:off x="1905000" y="5182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40" name="Line 8">
          <a:extLst>
            <a:ext uri="{FF2B5EF4-FFF2-40B4-BE49-F238E27FC236}">
              <a16:creationId xmlns:a16="http://schemas.microsoft.com/office/drawing/2014/main" id="{CEFA94AA-9E73-4135-8990-C178F6ADD440}"/>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41" name="Line 8">
          <a:extLst>
            <a:ext uri="{FF2B5EF4-FFF2-40B4-BE49-F238E27FC236}">
              <a16:creationId xmlns:a16="http://schemas.microsoft.com/office/drawing/2014/main" id="{256709D2-F5A4-43D8-B165-7A5C1BB1506D}"/>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521</xdr:row>
      <xdr:rowOff>114300</xdr:rowOff>
    </xdr:from>
    <xdr:to>
      <xdr:col>2</xdr:col>
      <xdr:colOff>57150</xdr:colOff>
      <xdr:row>521</xdr:row>
      <xdr:rowOff>114300</xdr:rowOff>
    </xdr:to>
    <xdr:sp macro="" textlink="">
      <xdr:nvSpPr>
        <xdr:cNvPr id="642" name="Line 8">
          <a:extLst>
            <a:ext uri="{FF2B5EF4-FFF2-40B4-BE49-F238E27FC236}">
              <a16:creationId xmlns:a16="http://schemas.microsoft.com/office/drawing/2014/main" id="{5FDC1D44-A128-44A5-9AFF-AA7CF17CD356}"/>
            </a:ext>
          </a:extLst>
        </xdr:cNvPr>
        <xdr:cNvSpPr>
          <a:spLocks noChangeShapeType="1"/>
        </xdr:cNvSpPr>
      </xdr:nvSpPr>
      <xdr:spPr bwMode="auto">
        <a:xfrm flipH="1">
          <a:off x="1905000" y="87668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418</xdr:row>
      <xdr:rowOff>114300</xdr:rowOff>
    </xdr:from>
    <xdr:to>
      <xdr:col>2</xdr:col>
      <xdr:colOff>57150</xdr:colOff>
      <xdr:row>418</xdr:row>
      <xdr:rowOff>114300</xdr:rowOff>
    </xdr:to>
    <xdr:sp macro="" textlink="">
      <xdr:nvSpPr>
        <xdr:cNvPr id="643" name="Line 8">
          <a:extLst>
            <a:ext uri="{FF2B5EF4-FFF2-40B4-BE49-F238E27FC236}">
              <a16:creationId xmlns:a16="http://schemas.microsoft.com/office/drawing/2014/main" id="{538F0B23-0A26-44B2-B296-CFB6D75A19F1}"/>
            </a:ext>
          </a:extLst>
        </xdr:cNvPr>
        <xdr:cNvSpPr>
          <a:spLocks noChangeShapeType="1"/>
        </xdr:cNvSpPr>
      </xdr:nvSpPr>
      <xdr:spPr bwMode="auto">
        <a:xfrm flipH="1">
          <a:off x="1905000" y="70008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592</xdr:row>
      <xdr:rowOff>114300</xdr:rowOff>
    </xdr:from>
    <xdr:to>
      <xdr:col>2</xdr:col>
      <xdr:colOff>57150</xdr:colOff>
      <xdr:row>592</xdr:row>
      <xdr:rowOff>114300</xdr:rowOff>
    </xdr:to>
    <xdr:sp macro="" textlink="">
      <xdr:nvSpPr>
        <xdr:cNvPr id="644" name="Line 8">
          <a:extLst>
            <a:ext uri="{FF2B5EF4-FFF2-40B4-BE49-F238E27FC236}">
              <a16:creationId xmlns:a16="http://schemas.microsoft.com/office/drawing/2014/main" id="{2AA0BBBB-91CB-44AC-BFFD-B6EA97F9BF85}"/>
            </a:ext>
          </a:extLst>
        </xdr:cNvPr>
        <xdr:cNvSpPr>
          <a:spLocks noChangeShapeType="1"/>
        </xdr:cNvSpPr>
      </xdr:nvSpPr>
      <xdr:spPr bwMode="auto">
        <a:xfrm flipH="1">
          <a:off x="1905000" y="9984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457</xdr:row>
      <xdr:rowOff>114300</xdr:rowOff>
    </xdr:from>
    <xdr:to>
      <xdr:col>2</xdr:col>
      <xdr:colOff>57150</xdr:colOff>
      <xdr:row>457</xdr:row>
      <xdr:rowOff>114300</xdr:rowOff>
    </xdr:to>
    <xdr:sp macro="" textlink="">
      <xdr:nvSpPr>
        <xdr:cNvPr id="645" name="Line 8">
          <a:extLst>
            <a:ext uri="{FF2B5EF4-FFF2-40B4-BE49-F238E27FC236}">
              <a16:creationId xmlns:a16="http://schemas.microsoft.com/office/drawing/2014/main" id="{FCC918B2-40EB-422C-ABFE-4EE03804231C}"/>
            </a:ext>
          </a:extLst>
        </xdr:cNvPr>
        <xdr:cNvSpPr>
          <a:spLocks noChangeShapeType="1"/>
        </xdr:cNvSpPr>
      </xdr:nvSpPr>
      <xdr:spPr bwMode="auto">
        <a:xfrm flipH="1">
          <a:off x="1905000" y="76695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562</xdr:row>
      <xdr:rowOff>114300</xdr:rowOff>
    </xdr:from>
    <xdr:to>
      <xdr:col>2</xdr:col>
      <xdr:colOff>57150</xdr:colOff>
      <xdr:row>562</xdr:row>
      <xdr:rowOff>114300</xdr:rowOff>
    </xdr:to>
    <xdr:sp macro="" textlink="">
      <xdr:nvSpPr>
        <xdr:cNvPr id="646" name="Line 8">
          <a:extLst>
            <a:ext uri="{FF2B5EF4-FFF2-40B4-BE49-F238E27FC236}">
              <a16:creationId xmlns:a16="http://schemas.microsoft.com/office/drawing/2014/main" id="{B44DB901-D788-4B8D-B742-4A53AD3DF792}"/>
            </a:ext>
          </a:extLst>
        </xdr:cNvPr>
        <xdr:cNvSpPr>
          <a:spLocks noChangeShapeType="1"/>
        </xdr:cNvSpPr>
      </xdr:nvSpPr>
      <xdr:spPr bwMode="auto">
        <a:xfrm flipH="1">
          <a:off x="1905000" y="94697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449</xdr:row>
      <xdr:rowOff>114300</xdr:rowOff>
    </xdr:from>
    <xdr:to>
      <xdr:col>2</xdr:col>
      <xdr:colOff>57150</xdr:colOff>
      <xdr:row>449</xdr:row>
      <xdr:rowOff>114300</xdr:rowOff>
    </xdr:to>
    <xdr:sp macro="" textlink="">
      <xdr:nvSpPr>
        <xdr:cNvPr id="647" name="Line 8">
          <a:extLst>
            <a:ext uri="{FF2B5EF4-FFF2-40B4-BE49-F238E27FC236}">
              <a16:creationId xmlns:a16="http://schemas.microsoft.com/office/drawing/2014/main" id="{D3347DA0-5152-42CF-A6AF-ECDF853F89CF}"/>
            </a:ext>
          </a:extLst>
        </xdr:cNvPr>
        <xdr:cNvSpPr>
          <a:spLocks noChangeShapeType="1"/>
        </xdr:cNvSpPr>
      </xdr:nvSpPr>
      <xdr:spPr bwMode="auto">
        <a:xfrm flipH="1">
          <a:off x="1905000" y="7532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450</xdr:row>
      <xdr:rowOff>114300</xdr:rowOff>
    </xdr:from>
    <xdr:to>
      <xdr:col>2</xdr:col>
      <xdr:colOff>57150</xdr:colOff>
      <xdr:row>450</xdr:row>
      <xdr:rowOff>114300</xdr:rowOff>
    </xdr:to>
    <xdr:sp macro="" textlink="">
      <xdr:nvSpPr>
        <xdr:cNvPr id="648" name="Line 8">
          <a:extLst>
            <a:ext uri="{FF2B5EF4-FFF2-40B4-BE49-F238E27FC236}">
              <a16:creationId xmlns:a16="http://schemas.microsoft.com/office/drawing/2014/main" id="{98B0CDE9-73AB-4B7F-B1F5-F9D6A7C92A81}"/>
            </a:ext>
          </a:extLst>
        </xdr:cNvPr>
        <xdr:cNvSpPr>
          <a:spLocks noChangeShapeType="1"/>
        </xdr:cNvSpPr>
      </xdr:nvSpPr>
      <xdr:spPr bwMode="auto">
        <a:xfrm flipH="1">
          <a:off x="1905000" y="75495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95250</xdr:rowOff>
    </xdr:from>
    <xdr:to>
      <xdr:col>2</xdr:col>
      <xdr:colOff>38100</xdr:colOff>
      <xdr:row>478</xdr:row>
      <xdr:rowOff>104775</xdr:rowOff>
    </xdr:to>
    <xdr:sp macro="" textlink="">
      <xdr:nvSpPr>
        <xdr:cNvPr id="649" name="Line 7">
          <a:extLst>
            <a:ext uri="{FF2B5EF4-FFF2-40B4-BE49-F238E27FC236}">
              <a16:creationId xmlns:a16="http://schemas.microsoft.com/office/drawing/2014/main" id="{FEA2B363-EC78-4A78-B576-C5A6544C65B5}"/>
            </a:ext>
          </a:extLst>
        </xdr:cNvPr>
        <xdr:cNvSpPr>
          <a:spLocks noChangeShapeType="1"/>
        </xdr:cNvSpPr>
      </xdr:nvSpPr>
      <xdr:spPr bwMode="auto">
        <a:xfrm flipH="1" flipV="1">
          <a:off x="1905000" y="80276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114300</xdr:rowOff>
    </xdr:from>
    <xdr:to>
      <xdr:col>2</xdr:col>
      <xdr:colOff>0</xdr:colOff>
      <xdr:row>479</xdr:row>
      <xdr:rowOff>114300</xdr:rowOff>
    </xdr:to>
    <xdr:sp macro="" textlink="">
      <xdr:nvSpPr>
        <xdr:cNvPr id="650" name="Line 8">
          <a:extLst>
            <a:ext uri="{FF2B5EF4-FFF2-40B4-BE49-F238E27FC236}">
              <a16:creationId xmlns:a16="http://schemas.microsoft.com/office/drawing/2014/main" id="{4A6A1418-A1A1-411B-B723-F97C9E532D83}"/>
            </a:ext>
          </a:extLst>
        </xdr:cNvPr>
        <xdr:cNvSpPr>
          <a:spLocks noChangeShapeType="1"/>
        </xdr:cNvSpPr>
      </xdr:nvSpPr>
      <xdr:spPr bwMode="auto">
        <a:xfrm flipH="1">
          <a:off x="1905000" y="8046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651" name="Line 7">
          <a:extLst>
            <a:ext uri="{FF2B5EF4-FFF2-40B4-BE49-F238E27FC236}">
              <a16:creationId xmlns:a16="http://schemas.microsoft.com/office/drawing/2014/main" id="{D8246CC5-5EB6-4EFA-8BAF-B1CEAD1BE132}"/>
            </a:ext>
          </a:extLst>
        </xdr:cNvPr>
        <xdr:cNvSpPr>
          <a:spLocks noChangeShapeType="1"/>
        </xdr:cNvSpPr>
      </xdr:nvSpPr>
      <xdr:spPr bwMode="auto">
        <a:xfrm flipH="1" flipV="1">
          <a:off x="1905000" y="36195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652" name="Line 8">
          <a:extLst>
            <a:ext uri="{FF2B5EF4-FFF2-40B4-BE49-F238E27FC236}">
              <a16:creationId xmlns:a16="http://schemas.microsoft.com/office/drawing/2014/main" id="{D4D53740-064C-46DD-85EE-95BCD7A62FBE}"/>
            </a:ext>
          </a:extLst>
        </xdr:cNvPr>
        <xdr:cNvSpPr>
          <a:spLocks noChangeShapeType="1"/>
        </xdr:cNvSpPr>
      </xdr:nvSpPr>
      <xdr:spPr bwMode="auto">
        <a:xfrm flipH="1">
          <a:off x="1905000" y="3637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557</xdr:row>
      <xdr:rowOff>114300</xdr:rowOff>
    </xdr:from>
    <xdr:to>
      <xdr:col>2</xdr:col>
      <xdr:colOff>57150</xdr:colOff>
      <xdr:row>557</xdr:row>
      <xdr:rowOff>114300</xdr:rowOff>
    </xdr:to>
    <xdr:sp macro="" textlink="">
      <xdr:nvSpPr>
        <xdr:cNvPr id="653" name="Line 8">
          <a:extLst>
            <a:ext uri="{FF2B5EF4-FFF2-40B4-BE49-F238E27FC236}">
              <a16:creationId xmlns:a16="http://schemas.microsoft.com/office/drawing/2014/main" id="{EBE049E4-DAE7-4489-89DE-8693EB1EF783}"/>
            </a:ext>
          </a:extLst>
        </xdr:cNvPr>
        <xdr:cNvSpPr>
          <a:spLocks noChangeShapeType="1"/>
        </xdr:cNvSpPr>
      </xdr:nvSpPr>
      <xdr:spPr bwMode="auto">
        <a:xfrm flipH="1">
          <a:off x="1905000" y="9384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444</xdr:row>
      <xdr:rowOff>114300</xdr:rowOff>
    </xdr:from>
    <xdr:to>
      <xdr:col>2</xdr:col>
      <xdr:colOff>57150</xdr:colOff>
      <xdr:row>444</xdr:row>
      <xdr:rowOff>114300</xdr:rowOff>
    </xdr:to>
    <xdr:sp macro="" textlink="">
      <xdr:nvSpPr>
        <xdr:cNvPr id="654" name="Line 8">
          <a:extLst>
            <a:ext uri="{FF2B5EF4-FFF2-40B4-BE49-F238E27FC236}">
              <a16:creationId xmlns:a16="http://schemas.microsoft.com/office/drawing/2014/main" id="{EFA36BB0-99B1-4049-8AE3-9720DA20457C}"/>
            </a:ext>
          </a:extLst>
        </xdr:cNvPr>
        <xdr:cNvSpPr>
          <a:spLocks noChangeShapeType="1"/>
        </xdr:cNvSpPr>
      </xdr:nvSpPr>
      <xdr:spPr bwMode="auto">
        <a:xfrm flipH="1">
          <a:off x="1905000" y="74466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451</xdr:row>
      <xdr:rowOff>114300</xdr:rowOff>
    </xdr:from>
    <xdr:to>
      <xdr:col>2</xdr:col>
      <xdr:colOff>57150</xdr:colOff>
      <xdr:row>451</xdr:row>
      <xdr:rowOff>114300</xdr:rowOff>
    </xdr:to>
    <xdr:sp macro="" textlink="">
      <xdr:nvSpPr>
        <xdr:cNvPr id="655" name="Line 8">
          <a:extLst>
            <a:ext uri="{FF2B5EF4-FFF2-40B4-BE49-F238E27FC236}">
              <a16:creationId xmlns:a16="http://schemas.microsoft.com/office/drawing/2014/main" id="{069ED306-3B0A-43DA-AFCA-E13EFDD4DEF1}"/>
            </a:ext>
          </a:extLst>
        </xdr:cNvPr>
        <xdr:cNvSpPr>
          <a:spLocks noChangeShapeType="1"/>
        </xdr:cNvSpPr>
      </xdr:nvSpPr>
      <xdr:spPr bwMode="auto">
        <a:xfrm flipH="1">
          <a:off x="1905000" y="75666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95250</xdr:rowOff>
    </xdr:from>
    <xdr:to>
      <xdr:col>2</xdr:col>
      <xdr:colOff>38100</xdr:colOff>
      <xdr:row>479</xdr:row>
      <xdr:rowOff>104775</xdr:rowOff>
    </xdr:to>
    <xdr:sp macro="" textlink="">
      <xdr:nvSpPr>
        <xdr:cNvPr id="656" name="Line 7">
          <a:extLst>
            <a:ext uri="{FF2B5EF4-FFF2-40B4-BE49-F238E27FC236}">
              <a16:creationId xmlns:a16="http://schemas.microsoft.com/office/drawing/2014/main" id="{8E8BC9E9-46CA-4410-9E02-27D9ED92CF81}"/>
            </a:ext>
          </a:extLst>
        </xdr:cNvPr>
        <xdr:cNvSpPr>
          <a:spLocks noChangeShapeType="1"/>
        </xdr:cNvSpPr>
      </xdr:nvSpPr>
      <xdr:spPr bwMode="auto">
        <a:xfrm flipH="1" flipV="1">
          <a:off x="1905000" y="804481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114300</xdr:rowOff>
    </xdr:from>
    <xdr:to>
      <xdr:col>2</xdr:col>
      <xdr:colOff>0</xdr:colOff>
      <xdr:row>480</xdr:row>
      <xdr:rowOff>114300</xdr:rowOff>
    </xdr:to>
    <xdr:sp macro="" textlink="">
      <xdr:nvSpPr>
        <xdr:cNvPr id="657" name="Line 8">
          <a:extLst>
            <a:ext uri="{FF2B5EF4-FFF2-40B4-BE49-F238E27FC236}">
              <a16:creationId xmlns:a16="http://schemas.microsoft.com/office/drawing/2014/main" id="{7A8BFD22-EA22-4750-A63E-6991E2275AC5}"/>
            </a:ext>
          </a:extLst>
        </xdr:cNvPr>
        <xdr:cNvSpPr>
          <a:spLocks noChangeShapeType="1"/>
        </xdr:cNvSpPr>
      </xdr:nvSpPr>
      <xdr:spPr bwMode="auto">
        <a:xfrm flipH="1">
          <a:off x="1905000" y="8063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658" name="Line 7">
          <a:extLst>
            <a:ext uri="{FF2B5EF4-FFF2-40B4-BE49-F238E27FC236}">
              <a16:creationId xmlns:a16="http://schemas.microsoft.com/office/drawing/2014/main" id="{956F3AC9-F3BC-4A4E-A45E-FFCD263DC316}"/>
            </a:ext>
          </a:extLst>
        </xdr:cNvPr>
        <xdr:cNvSpPr>
          <a:spLocks noChangeShapeType="1"/>
        </xdr:cNvSpPr>
      </xdr:nvSpPr>
      <xdr:spPr bwMode="auto">
        <a:xfrm flipH="1" flipV="1">
          <a:off x="1905000" y="36195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659" name="Line 8">
          <a:extLst>
            <a:ext uri="{FF2B5EF4-FFF2-40B4-BE49-F238E27FC236}">
              <a16:creationId xmlns:a16="http://schemas.microsoft.com/office/drawing/2014/main" id="{B6DC6EEF-F0B1-4504-B8D0-21E2FB99F0DC}"/>
            </a:ext>
          </a:extLst>
        </xdr:cNvPr>
        <xdr:cNvSpPr>
          <a:spLocks noChangeShapeType="1"/>
        </xdr:cNvSpPr>
      </xdr:nvSpPr>
      <xdr:spPr bwMode="auto">
        <a:xfrm flipH="1">
          <a:off x="1905000" y="3637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60" name="Line 8">
          <a:extLst>
            <a:ext uri="{FF2B5EF4-FFF2-40B4-BE49-F238E27FC236}">
              <a16:creationId xmlns:a16="http://schemas.microsoft.com/office/drawing/2014/main" id="{F9708FBB-9897-4037-B1E2-5138BEE7961D}"/>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661" name="Line 7">
          <a:extLst>
            <a:ext uri="{FF2B5EF4-FFF2-40B4-BE49-F238E27FC236}">
              <a16:creationId xmlns:a16="http://schemas.microsoft.com/office/drawing/2014/main" id="{3BFD595A-A10C-407A-8614-AC0F1C896814}"/>
            </a:ext>
          </a:extLst>
        </xdr:cNvPr>
        <xdr:cNvSpPr>
          <a:spLocks noChangeShapeType="1"/>
        </xdr:cNvSpPr>
      </xdr:nvSpPr>
      <xdr:spPr bwMode="auto">
        <a:xfrm flipH="1" flipV="1">
          <a:off x="1905000" y="24790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62" name="Line 8">
          <a:extLst>
            <a:ext uri="{FF2B5EF4-FFF2-40B4-BE49-F238E27FC236}">
              <a16:creationId xmlns:a16="http://schemas.microsoft.com/office/drawing/2014/main" id="{F40B01AB-CEB3-41CE-9D0C-5F42B2C11C42}"/>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63" name="Line 8">
          <a:extLst>
            <a:ext uri="{FF2B5EF4-FFF2-40B4-BE49-F238E27FC236}">
              <a16:creationId xmlns:a16="http://schemas.microsoft.com/office/drawing/2014/main" id="{25C37F4F-1B93-4CF4-A37D-D92A26067523}"/>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64" name="Line 8">
          <a:extLst>
            <a:ext uri="{FF2B5EF4-FFF2-40B4-BE49-F238E27FC236}">
              <a16:creationId xmlns:a16="http://schemas.microsoft.com/office/drawing/2014/main" id="{64240EF8-E070-469B-B9B1-3C95E5EDF623}"/>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665" name="Line 8">
          <a:extLst>
            <a:ext uri="{FF2B5EF4-FFF2-40B4-BE49-F238E27FC236}">
              <a16:creationId xmlns:a16="http://schemas.microsoft.com/office/drawing/2014/main" id="{F57E702B-03B9-4013-9297-DAC2C1DCBEE7}"/>
            </a:ext>
          </a:extLst>
        </xdr:cNvPr>
        <xdr:cNvSpPr>
          <a:spLocks noChangeShapeType="1"/>
        </xdr:cNvSpPr>
      </xdr:nvSpPr>
      <xdr:spPr bwMode="auto">
        <a:xfrm flipH="1">
          <a:off x="1905000" y="5182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66" name="Line 8">
          <a:extLst>
            <a:ext uri="{FF2B5EF4-FFF2-40B4-BE49-F238E27FC236}">
              <a16:creationId xmlns:a16="http://schemas.microsoft.com/office/drawing/2014/main" id="{2F7E3338-4B80-423F-BE02-45EA7E5D2EF2}"/>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67" name="Line 8">
          <a:extLst>
            <a:ext uri="{FF2B5EF4-FFF2-40B4-BE49-F238E27FC236}">
              <a16:creationId xmlns:a16="http://schemas.microsoft.com/office/drawing/2014/main" id="{402C8241-D91A-4C19-B9AE-BB74EECA9292}"/>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68" name="Line 8">
          <a:extLst>
            <a:ext uri="{FF2B5EF4-FFF2-40B4-BE49-F238E27FC236}">
              <a16:creationId xmlns:a16="http://schemas.microsoft.com/office/drawing/2014/main" id="{ABE99C1C-04B8-4DC6-B4AF-F6059B61E7EE}"/>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669" name="Line 7">
          <a:extLst>
            <a:ext uri="{FF2B5EF4-FFF2-40B4-BE49-F238E27FC236}">
              <a16:creationId xmlns:a16="http://schemas.microsoft.com/office/drawing/2014/main" id="{CF43F4CE-1529-4523-AC7D-C479F555FFAC}"/>
            </a:ext>
          </a:extLst>
        </xdr:cNvPr>
        <xdr:cNvSpPr>
          <a:spLocks noChangeShapeType="1"/>
        </xdr:cNvSpPr>
      </xdr:nvSpPr>
      <xdr:spPr bwMode="auto">
        <a:xfrm flipH="1" flipV="1">
          <a:off x="1905000" y="24790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70" name="Line 8">
          <a:extLst>
            <a:ext uri="{FF2B5EF4-FFF2-40B4-BE49-F238E27FC236}">
              <a16:creationId xmlns:a16="http://schemas.microsoft.com/office/drawing/2014/main" id="{A9ED78BA-C69C-4B54-9CFA-D4D84C6A4A1F}"/>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71" name="Line 8">
          <a:extLst>
            <a:ext uri="{FF2B5EF4-FFF2-40B4-BE49-F238E27FC236}">
              <a16:creationId xmlns:a16="http://schemas.microsoft.com/office/drawing/2014/main" id="{B59A33C9-3A07-4E1D-8B43-A8F8CB0C951E}"/>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72" name="Line 8">
          <a:extLst>
            <a:ext uri="{FF2B5EF4-FFF2-40B4-BE49-F238E27FC236}">
              <a16:creationId xmlns:a16="http://schemas.microsoft.com/office/drawing/2014/main" id="{6A7EEC0D-27E2-4C64-833C-BDA0F8BCD87F}"/>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673" name="Line 8">
          <a:extLst>
            <a:ext uri="{FF2B5EF4-FFF2-40B4-BE49-F238E27FC236}">
              <a16:creationId xmlns:a16="http://schemas.microsoft.com/office/drawing/2014/main" id="{BCBE6157-65FE-425E-8409-C05947EB0544}"/>
            </a:ext>
          </a:extLst>
        </xdr:cNvPr>
        <xdr:cNvSpPr>
          <a:spLocks noChangeShapeType="1"/>
        </xdr:cNvSpPr>
      </xdr:nvSpPr>
      <xdr:spPr bwMode="auto">
        <a:xfrm flipH="1">
          <a:off x="1905000" y="5182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74" name="Line 8">
          <a:extLst>
            <a:ext uri="{FF2B5EF4-FFF2-40B4-BE49-F238E27FC236}">
              <a16:creationId xmlns:a16="http://schemas.microsoft.com/office/drawing/2014/main" id="{DA72F38B-E71C-45FF-A129-AF9E5CF219F0}"/>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75" name="Line 8">
          <a:extLst>
            <a:ext uri="{FF2B5EF4-FFF2-40B4-BE49-F238E27FC236}">
              <a16:creationId xmlns:a16="http://schemas.microsoft.com/office/drawing/2014/main" id="{C1599989-D189-4720-A2EC-064AE006AA1B}"/>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47625</xdr:colOff>
      <xdr:row>310</xdr:row>
      <xdr:rowOff>114300</xdr:rowOff>
    </xdr:to>
    <xdr:sp macro="" textlink="">
      <xdr:nvSpPr>
        <xdr:cNvPr id="676" name="Line 8">
          <a:extLst>
            <a:ext uri="{FF2B5EF4-FFF2-40B4-BE49-F238E27FC236}">
              <a16:creationId xmlns:a16="http://schemas.microsoft.com/office/drawing/2014/main" id="{80C79B80-9C13-42DC-9BA7-F00CA437E362}"/>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677" name="Line 7">
          <a:extLst>
            <a:ext uri="{FF2B5EF4-FFF2-40B4-BE49-F238E27FC236}">
              <a16:creationId xmlns:a16="http://schemas.microsoft.com/office/drawing/2014/main" id="{D009F154-7F55-411A-8172-5A81B4892E6F}"/>
            </a:ext>
          </a:extLst>
        </xdr:cNvPr>
        <xdr:cNvSpPr>
          <a:spLocks noChangeShapeType="1"/>
        </xdr:cNvSpPr>
      </xdr:nvSpPr>
      <xdr:spPr bwMode="auto">
        <a:xfrm flipH="1" flipV="1">
          <a:off x="1905000" y="24790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78" name="Line 8">
          <a:extLst>
            <a:ext uri="{FF2B5EF4-FFF2-40B4-BE49-F238E27FC236}">
              <a16:creationId xmlns:a16="http://schemas.microsoft.com/office/drawing/2014/main" id="{A43E902B-4FEC-4922-99FF-D10B38CBAC8B}"/>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47625</xdr:colOff>
      <xdr:row>324</xdr:row>
      <xdr:rowOff>114300</xdr:rowOff>
    </xdr:to>
    <xdr:sp macro="" textlink="">
      <xdr:nvSpPr>
        <xdr:cNvPr id="679" name="Line 8">
          <a:extLst>
            <a:ext uri="{FF2B5EF4-FFF2-40B4-BE49-F238E27FC236}">
              <a16:creationId xmlns:a16="http://schemas.microsoft.com/office/drawing/2014/main" id="{80646B45-4F66-4598-877B-89A99ECD346D}"/>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47625</xdr:colOff>
      <xdr:row>324</xdr:row>
      <xdr:rowOff>114300</xdr:rowOff>
    </xdr:to>
    <xdr:sp macro="" textlink="">
      <xdr:nvSpPr>
        <xdr:cNvPr id="680" name="Line 8">
          <a:extLst>
            <a:ext uri="{FF2B5EF4-FFF2-40B4-BE49-F238E27FC236}">
              <a16:creationId xmlns:a16="http://schemas.microsoft.com/office/drawing/2014/main" id="{DC83E57F-73C1-437E-A697-1C1EBE3BE690}"/>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681" name="Line 8">
          <a:extLst>
            <a:ext uri="{FF2B5EF4-FFF2-40B4-BE49-F238E27FC236}">
              <a16:creationId xmlns:a16="http://schemas.microsoft.com/office/drawing/2014/main" id="{097A7B27-4BF9-42F8-B5AB-8330C0B6FC1A}"/>
            </a:ext>
          </a:extLst>
        </xdr:cNvPr>
        <xdr:cNvSpPr>
          <a:spLocks noChangeShapeType="1"/>
        </xdr:cNvSpPr>
      </xdr:nvSpPr>
      <xdr:spPr bwMode="auto">
        <a:xfrm flipH="1">
          <a:off x="1905000" y="5182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47625</xdr:colOff>
      <xdr:row>310</xdr:row>
      <xdr:rowOff>114300</xdr:rowOff>
    </xdr:to>
    <xdr:sp macro="" textlink="">
      <xdr:nvSpPr>
        <xdr:cNvPr id="682" name="Line 8">
          <a:extLst>
            <a:ext uri="{FF2B5EF4-FFF2-40B4-BE49-F238E27FC236}">
              <a16:creationId xmlns:a16="http://schemas.microsoft.com/office/drawing/2014/main" id="{6C7591DC-BEA1-4CD4-9510-C395777E3F14}"/>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83" name="Line 8">
          <a:extLst>
            <a:ext uri="{FF2B5EF4-FFF2-40B4-BE49-F238E27FC236}">
              <a16:creationId xmlns:a16="http://schemas.microsoft.com/office/drawing/2014/main" id="{BDB203D2-2CC8-4976-8285-028D1B48F105}"/>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84" name="Line 8">
          <a:extLst>
            <a:ext uri="{FF2B5EF4-FFF2-40B4-BE49-F238E27FC236}">
              <a16:creationId xmlns:a16="http://schemas.microsoft.com/office/drawing/2014/main" id="{40C36300-2F93-4C21-A387-1D561294551E}"/>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685" name="Line 7">
          <a:extLst>
            <a:ext uri="{FF2B5EF4-FFF2-40B4-BE49-F238E27FC236}">
              <a16:creationId xmlns:a16="http://schemas.microsoft.com/office/drawing/2014/main" id="{9CA47CBB-98CA-47DD-8A29-D34B53BCC921}"/>
            </a:ext>
          </a:extLst>
        </xdr:cNvPr>
        <xdr:cNvSpPr>
          <a:spLocks noChangeShapeType="1"/>
        </xdr:cNvSpPr>
      </xdr:nvSpPr>
      <xdr:spPr bwMode="auto">
        <a:xfrm flipH="1" flipV="1">
          <a:off x="1905000" y="24790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86" name="Line 8">
          <a:extLst>
            <a:ext uri="{FF2B5EF4-FFF2-40B4-BE49-F238E27FC236}">
              <a16:creationId xmlns:a16="http://schemas.microsoft.com/office/drawing/2014/main" id="{85620307-971B-4ED8-9CD2-1033218DD33D}"/>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87" name="Line 8">
          <a:extLst>
            <a:ext uri="{FF2B5EF4-FFF2-40B4-BE49-F238E27FC236}">
              <a16:creationId xmlns:a16="http://schemas.microsoft.com/office/drawing/2014/main" id="{42D0D0D6-F953-4A52-9A4E-DD65456CDD79}"/>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88" name="Line 8">
          <a:extLst>
            <a:ext uri="{FF2B5EF4-FFF2-40B4-BE49-F238E27FC236}">
              <a16:creationId xmlns:a16="http://schemas.microsoft.com/office/drawing/2014/main" id="{3D0EE5BD-C76B-418D-B5AC-D48E9BE054F3}"/>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689" name="Line 8">
          <a:extLst>
            <a:ext uri="{FF2B5EF4-FFF2-40B4-BE49-F238E27FC236}">
              <a16:creationId xmlns:a16="http://schemas.microsoft.com/office/drawing/2014/main" id="{23E5788B-A736-4C2C-BA7D-2733C03CC7FF}"/>
            </a:ext>
          </a:extLst>
        </xdr:cNvPr>
        <xdr:cNvSpPr>
          <a:spLocks noChangeShapeType="1"/>
        </xdr:cNvSpPr>
      </xdr:nvSpPr>
      <xdr:spPr bwMode="auto">
        <a:xfrm flipH="1">
          <a:off x="1905000" y="5182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90" name="Line 8">
          <a:extLst>
            <a:ext uri="{FF2B5EF4-FFF2-40B4-BE49-F238E27FC236}">
              <a16:creationId xmlns:a16="http://schemas.microsoft.com/office/drawing/2014/main" id="{6D03E293-D457-4852-9ED5-B3876B18E915}"/>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91" name="Line 8">
          <a:extLst>
            <a:ext uri="{FF2B5EF4-FFF2-40B4-BE49-F238E27FC236}">
              <a16:creationId xmlns:a16="http://schemas.microsoft.com/office/drawing/2014/main" id="{2ECCEEC4-5319-4E5C-A965-8431931D20C6}"/>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305</xdr:row>
      <xdr:rowOff>114300</xdr:rowOff>
    </xdr:from>
    <xdr:to>
      <xdr:col>2</xdr:col>
      <xdr:colOff>85725</xdr:colOff>
      <xdr:row>305</xdr:row>
      <xdr:rowOff>114300</xdr:rowOff>
    </xdr:to>
    <xdr:sp macro="" textlink="">
      <xdr:nvSpPr>
        <xdr:cNvPr id="692" name="Line 8">
          <a:extLst>
            <a:ext uri="{FF2B5EF4-FFF2-40B4-BE49-F238E27FC236}">
              <a16:creationId xmlns:a16="http://schemas.microsoft.com/office/drawing/2014/main" id="{F882A8A6-351E-449F-A1E9-CCB9B410248C}"/>
            </a:ext>
          </a:extLst>
        </xdr:cNvPr>
        <xdr:cNvSpPr>
          <a:spLocks noChangeShapeType="1"/>
        </xdr:cNvSpPr>
      </xdr:nvSpPr>
      <xdr:spPr bwMode="auto">
        <a:xfrm flipH="1">
          <a:off x="1905000" y="5083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151</xdr:row>
      <xdr:rowOff>95250</xdr:rowOff>
    </xdr:from>
    <xdr:to>
      <xdr:col>3</xdr:col>
      <xdr:colOff>28575</xdr:colOff>
      <xdr:row>151</xdr:row>
      <xdr:rowOff>104775</xdr:rowOff>
    </xdr:to>
    <xdr:sp macro="" textlink="">
      <xdr:nvSpPr>
        <xdr:cNvPr id="693" name="Line 7">
          <a:extLst>
            <a:ext uri="{FF2B5EF4-FFF2-40B4-BE49-F238E27FC236}">
              <a16:creationId xmlns:a16="http://schemas.microsoft.com/office/drawing/2014/main" id="{6367D4D0-533A-4A5E-A772-E57C92EA4586}"/>
            </a:ext>
          </a:extLst>
        </xdr:cNvPr>
        <xdr:cNvSpPr>
          <a:spLocks noChangeShapeType="1"/>
        </xdr:cNvSpPr>
      </xdr:nvSpPr>
      <xdr:spPr bwMode="auto">
        <a:xfrm flipH="1" flipV="1">
          <a:off x="1905000" y="25120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694" name="Line 8">
          <a:extLst>
            <a:ext uri="{FF2B5EF4-FFF2-40B4-BE49-F238E27FC236}">
              <a16:creationId xmlns:a16="http://schemas.microsoft.com/office/drawing/2014/main" id="{E433A2A9-70C3-4F2E-9DA8-86482F1C5F95}"/>
            </a:ext>
          </a:extLst>
        </xdr:cNvPr>
        <xdr:cNvSpPr>
          <a:spLocks noChangeShapeType="1"/>
        </xdr:cNvSpPr>
      </xdr:nvSpPr>
      <xdr:spPr bwMode="auto">
        <a:xfrm flipH="1">
          <a:off x="1905000" y="25304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319</xdr:row>
      <xdr:rowOff>114300</xdr:rowOff>
    </xdr:from>
    <xdr:to>
      <xdr:col>2</xdr:col>
      <xdr:colOff>76200</xdr:colOff>
      <xdr:row>319</xdr:row>
      <xdr:rowOff>114300</xdr:rowOff>
    </xdr:to>
    <xdr:sp macro="" textlink="">
      <xdr:nvSpPr>
        <xdr:cNvPr id="695" name="Line 8">
          <a:extLst>
            <a:ext uri="{FF2B5EF4-FFF2-40B4-BE49-F238E27FC236}">
              <a16:creationId xmlns:a16="http://schemas.microsoft.com/office/drawing/2014/main" id="{2121BDF3-8E1C-45EC-A6F7-7078D7111AA8}"/>
            </a:ext>
          </a:extLst>
        </xdr:cNvPr>
        <xdr:cNvSpPr>
          <a:spLocks noChangeShapeType="1"/>
        </xdr:cNvSpPr>
      </xdr:nvSpPr>
      <xdr:spPr bwMode="auto">
        <a:xfrm flipH="1">
          <a:off x="1905000" y="53143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319</xdr:row>
      <xdr:rowOff>114300</xdr:rowOff>
    </xdr:from>
    <xdr:to>
      <xdr:col>2</xdr:col>
      <xdr:colOff>76200</xdr:colOff>
      <xdr:row>319</xdr:row>
      <xdr:rowOff>114300</xdr:rowOff>
    </xdr:to>
    <xdr:sp macro="" textlink="">
      <xdr:nvSpPr>
        <xdr:cNvPr id="696" name="Line 8">
          <a:extLst>
            <a:ext uri="{FF2B5EF4-FFF2-40B4-BE49-F238E27FC236}">
              <a16:creationId xmlns:a16="http://schemas.microsoft.com/office/drawing/2014/main" id="{BF3755F5-060D-4729-80DC-877A0238566A}"/>
            </a:ext>
          </a:extLst>
        </xdr:cNvPr>
        <xdr:cNvSpPr>
          <a:spLocks noChangeShapeType="1"/>
        </xdr:cNvSpPr>
      </xdr:nvSpPr>
      <xdr:spPr bwMode="auto">
        <a:xfrm flipH="1">
          <a:off x="1905000" y="53143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306</xdr:row>
      <xdr:rowOff>95250</xdr:rowOff>
    </xdr:from>
    <xdr:to>
      <xdr:col>2</xdr:col>
      <xdr:colOff>47625</xdr:colOff>
      <xdr:row>306</xdr:row>
      <xdr:rowOff>104775</xdr:rowOff>
    </xdr:to>
    <xdr:sp macro="" textlink="">
      <xdr:nvSpPr>
        <xdr:cNvPr id="697" name="Line 7">
          <a:extLst>
            <a:ext uri="{FF2B5EF4-FFF2-40B4-BE49-F238E27FC236}">
              <a16:creationId xmlns:a16="http://schemas.microsoft.com/office/drawing/2014/main" id="{8CCC444C-5405-487D-AE0A-5170F2B16CC8}"/>
            </a:ext>
          </a:extLst>
        </xdr:cNvPr>
        <xdr:cNvSpPr>
          <a:spLocks noChangeShapeType="1"/>
        </xdr:cNvSpPr>
      </xdr:nvSpPr>
      <xdr:spPr bwMode="auto">
        <a:xfrm flipH="1" flipV="1">
          <a:off x="1905000" y="509778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307</xdr:row>
      <xdr:rowOff>114300</xdr:rowOff>
    </xdr:from>
    <xdr:to>
      <xdr:col>2</xdr:col>
      <xdr:colOff>0</xdr:colOff>
      <xdr:row>307</xdr:row>
      <xdr:rowOff>114300</xdr:rowOff>
    </xdr:to>
    <xdr:sp macro="" textlink="">
      <xdr:nvSpPr>
        <xdr:cNvPr id="698" name="Line 8">
          <a:extLst>
            <a:ext uri="{FF2B5EF4-FFF2-40B4-BE49-F238E27FC236}">
              <a16:creationId xmlns:a16="http://schemas.microsoft.com/office/drawing/2014/main" id="{42636603-6333-4743-8008-56787129F045}"/>
            </a:ext>
          </a:extLst>
        </xdr:cNvPr>
        <xdr:cNvSpPr>
          <a:spLocks noChangeShapeType="1"/>
        </xdr:cNvSpPr>
      </xdr:nvSpPr>
      <xdr:spPr bwMode="auto">
        <a:xfrm flipH="1">
          <a:off x="1905000" y="51161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305</xdr:row>
      <xdr:rowOff>114300</xdr:rowOff>
    </xdr:from>
    <xdr:to>
      <xdr:col>2</xdr:col>
      <xdr:colOff>85725</xdr:colOff>
      <xdr:row>305</xdr:row>
      <xdr:rowOff>114300</xdr:rowOff>
    </xdr:to>
    <xdr:sp macro="" textlink="">
      <xdr:nvSpPr>
        <xdr:cNvPr id="699" name="Line 8">
          <a:extLst>
            <a:ext uri="{FF2B5EF4-FFF2-40B4-BE49-F238E27FC236}">
              <a16:creationId xmlns:a16="http://schemas.microsoft.com/office/drawing/2014/main" id="{D8739026-3F3C-491A-A788-1D372ABA16C9}"/>
            </a:ext>
          </a:extLst>
        </xdr:cNvPr>
        <xdr:cNvSpPr>
          <a:spLocks noChangeShapeType="1"/>
        </xdr:cNvSpPr>
      </xdr:nvSpPr>
      <xdr:spPr bwMode="auto">
        <a:xfrm flipH="1">
          <a:off x="1905000" y="5083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700" name="Line 8">
          <a:extLst>
            <a:ext uri="{FF2B5EF4-FFF2-40B4-BE49-F238E27FC236}">
              <a16:creationId xmlns:a16="http://schemas.microsoft.com/office/drawing/2014/main" id="{BB4E20A5-9748-4A78-98C2-46F8E048480E}"/>
            </a:ext>
          </a:extLst>
        </xdr:cNvPr>
        <xdr:cNvSpPr>
          <a:spLocks noChangeShapeType="1"/>
        </xdr:cNvSpPr>
      </xdr:nvSpPr>
      <xdr:spPr bwMode="auto">
        <a:xfrm flipH="1">
          <a:off x="1905000" y="25304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466725</xdr:colOff>
      <xdr:row>310</xdr:row>
      <xdr:rowOff>161925</xdr:rowOff>
    </xdr:from>
    <xdr:to>
      <xdr:col>1</xdr:col>
      <xdr:colOff>28575</xdr:colOff>
      <xdr:row>311</xdr:row>
      <xdr:rowOff>0</xdr:rowOff>
    </xdr:to>
    <xdr:sp macro="" textlink="">
      <xdr:nvSpPr>
        <xdr:cNvPr id="701" name="Line 4">
          <a:extLst>
            <a:ext uri="{FF2B5EF4-FFF2-40B4-BE49-F238E27FC236}">
              <a16:creationId xmlns:a16="http://schemas.microsoft.com/office/drawing/2014/main" id="{2544AE7A-63B6-4F4B-AC98-CDEA1A051DA0}"/>
            </a:ext>
          </a:extLst>
        </xdr:cNvPr>
        <xdr:cNvSpPr>
          <a:spLocks noChangeShapeType="1"/>
        </xdr:cNvSpPr>
      </xdr:nvSpPr>
      <xdr:spPr bwMode="auto">
        <a:xfrm>
          <a:off x="466725" y="51704875"/>
          <a:ext cx="43815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302</xdr:row>
      <xdr:rowOff>95250</xdr:rowOff>
    </xdr:from>
    <xdr:to>
      <xdr:col>3</xdr:col>
      <xdr:colOff>38100</xdr:colOff>
      <xdr:row>302</xdr:row>
      <xdr:rowOff>104775</xdr:rowOff>
    </xdr:to>
    <xdr:sp macro="" textlink="">
      <xdr:nvSpPr>
        <xdr:cNvPr id="702" name="Line 7">
          <a:extLst>
            <a:ext uri="{FF2B5EF4-FFF2-40B4-BE49-F238E27FC236}">
              <a16:creationId xmlns:a16="http://schemas.microsoft.com/office/drawing/2014/main" id="{1D7AD1E3-FD6A-4203-9855-08F78703086D}"/>
            </a:ext>
          </a:extLst>
        </xdr:cNvPr>
        <xdr:cNvSpPr>
          <a:spLocks noChangeShapeType="1"/>
        </xdr:cNvSpPr>
      </xdr:nvSpPr>
      <xdr:spPr bwMode="auto">
        <a:xfrm flipH="1" flipV="1">
          <a:off x="1905000" y="50317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303</xdr:row>
      <xdr:rowOff>114300</xdr:rowOff>
    </xdr:from>
    <xdr:to>
      <xdr:col>2</xdr:col>
      <xdr:colOff>676275</xdr:colOff>
      <xdr:row>303</xdr:row>
      <xdr:rowOff>114300</xdr:rowOff>
    </xdr:to>
    <xdr:sp macro="" textlink="">
      <xdr:nvSpPr>
        <xdr:cNvPr id="703" name="Line 8">
          <a:extLst>
            <a:ext uri="{FF2B5EF4-FFF2-40B4-BE49-F238E27FC236}">
              <a16:creationId xmlns:a16="http://schemas.microsoft.com/office/drawing/2014/main" id="{FB465729-D7D3-4A75-A354-9A0D6A031AAF}"/>
            </a:ext>
          </a:extLst>
        </xdr:cNvPr>
        <xdr:cNvSpPr>
          <a:spLocks noChangeShapeType="1"/>
        </xdr:cNvSpPr>
      </xdr:nvSpPr>
      <xdr:spPr bwMode="auto">
        <a:xfrm flipH="1">
          <a:off x="1905000" y="50501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419100</xdr:colOff>
      <xdr:row>71</xdr:row>
      <xdr:rowOff>91440</xdr:rowOff>
    </xdr:from>
    <xdr:to>
      <xdr:col>3</xdr:col>
      <xdr:colOff>38100</xdr:colOff>
      <xdr:row>71</xdr:row>
      <xdr:rowOff>99060</xdr:rowOff>
    </xdr:to>
    <xdr:sp macro="" textlink="">
      <xdr:nvSpPr>
        <xdr:cNvPr id="704" name="Line 7">
          <a:extLst>
            <a:ext uri="{FF2B5EF4-FFF2-40B4-BE49-F238E27FC236}">
              <a16:creationId xmlns:a16="http://schemas.microsoft.com/office/drawing/2014/main" id="{CDF2FA6D-88E6-487D-BCEF-2B15D225D2BB}"/>
            </a:ext>
          </a:extLst>
        </xdr:cNvPr>
        <xdr:cNvSpPr>
          <a:spLocks noChangeShapeType="1"/>
        </xdr:cNvSpPr>
      </xdr:nvSpPr>
      <xdr:spPr bwMode="auto">
        <a:xfrm flipH="1" flipV="1">
          <a:off x="1905000" y="11889740"/>
          <a:ext cx="0" cy="76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487680</xdr:colOff>
      <xdr:row>72</xdr:row>
      <xdr:rowOff>114300</xdr:rowOff>
    </xdr:from>
    <xdr:to>
      <xdr:col>2</xdr:col>
      <xdr:colOff>609600</xdr:colOff>
      <xdr:row>72</xdr:row>
      <xdr:rowOff>114300</xdr:rowOff>
    </xdr:to>
    <xdr:sp macro="" textlink="">
      <xdr:nvSpPr>
        <xdr:cNvPr id="705" name="Line 8">
          <a:extLst>
            <a:ext uri="{FF2B5EF4-FFF2-40B4-BE49-F238E27FC236}">
              <a16:creationId xmlns:a16="http://schemas.microsoft.com/office/drawing/2014/main" id="{3E86C3B8-D9F0-408C-97FF-9E17D1CA99F7}"/>
            </a:ext>
          </a:extLst>
        </xdr:cNvPr>
        <xdr:cNvSpPr>
          <a:spLocks noChangeShapeType="1"/>
        </xdr:cNvSpPr>
      </xdr:nvSpPr>
      <xdr:spPr bwMode="auto">
        <a:xfrm flipH="1">
          <a:off x="1905000" y="12077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361</xdr:row>
      <xdr:rowOff>114300</xdr:rowOff>
    </xdr:from>
    <xdr:to>
      <xdr:col>2</xdr:col>
      <xdr:colOff>76200</xdr:colOff>
      <xdr:row>361</xdr:row>
      <xdr:rowOff>114300</xdr:rowOff>
    </xdr:to>
    <xdr:sp macro="" textlink="">
      <xdr:nvSpPr>
        <xdr:cNvPr id="706" name="Line 8">
          <a:extLst>
            <a:ext uri="{FF2B5EF4-FFF2-40B4-BE49-F238E27FC236}">
              <a16:creationId xmlns:a16="http://schemas.microsoft.com/office/drawing/2014/main" id="{E9E3F95A-97EE-4A57-959D-728FB6AB3EDD}"/>
            </a:ext>
          </a:extLst>
        </xdr:cNvPr>
        <xdr:cNvSpPr>
          <a:spLocks noChangeShapeType="1"/>
        </xdr:cNvSpPr>
      </xdr:nvSpPr>
      <xdr:spPr bwMode="auto">
        <a:xfrm flipH="1">
          <a:off x="1905000" y="60077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365</xdr:row>
      <xdr:rowOff>114300</xdr:rowOff>
    </xdr:from>
    <xdr:to>
      <xdr:col>2</xdr:col>
      <xdr:colOff>85725</xdr:colOff>
      <xdr:row>365</xdr:row>
      <xdr:rowOff>114300</xdr:rowOff>
    </xdr:to>
    <xdr:sp macro="" textlink="">
      <xdr:nvSpPr>
        <xdr:cNvPr id="707" name="Line 8">
          <a:extLst>
            <a:ext uri="{FF2B5EF4-FFF2-40B4-BE49-F238E27FC236}">
              <a16:creationId xmlns:a16="http://schemas.microsoft.com/office/drawing/2014/main" id="{655A8A13-33F1-4AB1-B76B-D3DEDA786A6B}"/>
            </a:ext>
          </a:extLst>
        </xdr:cNvPr>
        <xdr:cNvSpPr>
          <a:spLocks noChangeShapeType="1"/>
        </xdr:cNvSpPr>
      </xdr:nvSpPr>
      <xdr:spPr bwMode="auto">
        <a:xfrm flipH="1">
          <a:off x="1905000" y="60737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340</xdr:row>
      <xdr:rowOff>114300</xdr:rowOff>
    </xdr:from>
    <xdr:to>
      <xdr:col>2</xdr:col>
      <xdr:colOff>76200</xdr:colOff>
      <xdr:row>340</xdr:row>
      <xdr:rowOff>114300</xdr:rowOff>
    </xdr:to>
    <xdr:sp macro="" textlink="">
      <xdr:nvSpPr>
        <xdr:cNvPr id="708" name="Line 8">
          <a:extLst>
            <a:ext uri="{FF2B5EF4-FFF2-40B4-BE49-F238E27FC236}">
              <a16:creationId xmlns:a16="http://schemas.microsoft.com/office/drawing/2014/main" id="{52CB799D-4619-4FB5-93A9-88BC9CF39FB4}"/>
            </a:ext>
          </a:extLst>
        </xdr:cNvPr>
        <xdr:cNvSpPr>
          <a:spLocks noChangeShapeType="1"/>
        </xdr:cNvSpPr>
      </xdr:nvSpPr>
      <xdr:spPr bwMode="auto">
        <a:xfrm flipH="1">
          <a:off x="1905000" y="56610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340</xdr:row>
      <xdr:rowOff>114300</xdr:rowOff>
    </xdr:from>
    <xdr:to>
      <xdr:col>2</xdr:col>
      <xdr:colOff>76200</xdr:colOff>
      <xdr:row>340</xdr:row>
      <xdr:rowOff>114300</xdr:rowOff>
    </xdr:to>
    <xdr:sp macro="" textlink="">
      <xdr:nvSpPr>
        <xdr:cNvPr id="709" name="Line 8">
          <a:extLst>
            <a:ext uri="{FF2B5EF4-FFF2-40B4-BE49-F238E27FC236}">
              <a16:creationId xmlns:a16="http://schemas.microsoft.com/office/drawing/2014/main" id="{8D0C1F2A-DADC-4BB9-85FD-EABF4534BA1C}"/>
            </a:ext>
          </a:extLst>
        </xdr:cNvPr>
        <xdr:cNvSpPr>
          <a:spLocks noChangeShapeType="1"/>
        </xdr:cNvSpPr>
      </xdr:nvSpPr>
      <xdr:spPr bwMode="auto">
        <a:xfrm flipH="1">
          <a:off x="1905000" y="56610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333</xdr:row>
      <xdr:rowOff>114300</xdr:rowOff>
    </xdr:from>
    <xdr:to>
      <xdr:col>2</xdr:col>
      <xdr:colOff>76200</xdr:colOff>
      <xdr:row>333</xdr:row>
      <xdr:rowOff>114300</xdr:rowOff>
    </xdr:to>
    <xdr:sp macro="" textlink="">
      <xdr:nvSpPr>
        <xdr:cNvPr id="710" name="Line 8">
          <a:extLst>
            <a:ext uri="{FF2B5EF4-FFF2-40B4-BE49-F238E27FC236}">
              <a16:creationId xmlns:a16="http://schemas.microsoft.com/office/drawing/2014/main" id="{27AC653E-E193-40AE-8697-057C96D840C6}"/>
            </a:ext>
          </a:extLst>
        </xdr:cNvPr>
        <xdr:cNvSpPr>
          <a:spLocks noChangeShapeType="1"/>
        </xdr:cNvSpPr>
      </xdr:nvSpPr>
      <xdr:spPr bwMode="auto">
        <a:xfrm flipH="1">
          <a:off x="1905000" y="5545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357</xdr:row>
      <xdr:rowOff>114300</xdr:rowOff>
    </xdr:from>
    <xdr:to>
      <xdr:col>2</xdr:col>
      <xdr:colOff>0</xdr:colOff>
      <xdr:row>357</xdr:row>
      <xdr:rowOff>114300</xdr:rowOff>
    </xdr:to>
    <xdr:sp macro="" textlink="">
      <xdr:nvSpPr>
        <xdr:cNvPr id="711" name="Line 8">
          <a:extLst>
            <a:ext uri="{FF2B5EF4-FFF2-40B4-BE49-F238E27FC236}">
              <a16:creationId xmlns:a16="http://schemas.microsoft.com/office/drawing/2014/main" id="{590E9814-D1A4-4ADC-BF65-AB9FC28D4F3B}"/>
            </a:ext>
          </a:extLst>
        </xdr:cNvPr>
        <xdr:cNvSpPr>
          <a:spLocks noChangeShapeType="1"/>
        </xdr:cNvSpPr>
      </xdr:nvSpPr>
      <xdr:spPr bwMode="auto">
        <a:xfrm flipH="1">
          <a:off x="1905000" y="59416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365</xdr:row>
      <xdr:rowOff>114300</xdr:rowOff>
    </xdr:from>
    <xdr:to>
      <xdr:col>2</xdr:col>
      <xdr:colOff>85725</xdr:colOff>
      <xdr:row>365</xdr:row>
      <xdr:rowOff>114300</xdr:rowOff>
    </xdr:to>
    <xdr:sp macro="" textlink="">
      <xdr:nvSpPr>
        <xdr:cNvPr id="712" name="Line 8">
          <a:extLst>
            <a:ext uri="{FF2B5EF4-FFF2-40B4-BE49-F238E27FC236}">
              <a16:creationId xmlns:a16="http://schemas.microsoft.com/office/drawing/2014/main" id="{82B9C0BD-8374-4914-ACE9-A628ACBAE7C4}"/>
            </a:ext>
          </a:extLst>
        </xdr:cNvPr>
        <xdr:cNvSpPr>
          <a:spLocks noChangeShapeType="1"/>
        </xdr:cNvSpPr>
      </xdr:nvSpPr>
      <xdr:spPr bwMode="auto">
        <a:xfrm flipH="1">
          <a:off x="1905000" y="60737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13" name="Line 8">
          <a:extLst>
            <a:ext uri="{FF2B5EF4-FFF2-40B4-BE49-F238E27FC236}">
              <a16:creationId xmlns:a16="http://schemas.microsoft.com/office/drawing/2014/main" id="{F151B086-0062-41BB-AEFC-E76F0EC94F4F}"/>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14" name="Line 8">
          <a:extLst>
            <a:ext uri="{FF2B5EF4-FFF2-40B4-BE49-F238E27FC236}">
              <a16:creationId xmlns:a16="http://schemas.microsoft.com/office/drawing/2014/main" id="{2145ADD9-B8D9-46BC-B313-0D82C21E173B}"/>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15" name="Line 8">
          <a:extLst>
            <a:ext uri="{FF2B5EF4-FFF2-40B4-BE49-F238E27FC236}">
              <a16:creationId xmlns:a16="http://schemas.microsoft.com/office/drawing/2014/main" id="{AC35B21C-721E-4065-B724-092413F893B2}"/>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16" name="Line 8">
          <a:extLst>
            <a:ext uri="{FF2B5EF4-FFF2-40B4-BE49-F238E27FC236}">
              <a16:creationId xmlns:a16="http://schemas.microsoft.com/office/drawing/2014/main" id="{CFE2CAEF-5D05-4441-99CA-4B88C931E7CC}"/>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17" name="Line 8">
          <a:extLst>
            <a:ext uri="{FF2B5EF4-FFF2-40B4-BE49-F238E27FC236}">
              <a16:creationId xmlns:a16="http://schemas.microsoft.com/office/drawing/2014/main" id="{F09DA90F-60DB-4378-B8D8-7CF5F11E08D1}"/>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18" name="Line 8">
          <a:extLst>
            <a:ext uri="{FF2B5EF4-FFF2-40B4-BE49-F238E27FC236}">
              <a16:creationId xmlns:a16="http://schemas.microsoft.com/office/drawing/2014/main" id="{7ED0DC65-EEA5-4064-A1A1-6DFA3635F77B}"/>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47625</xdr:colOff>
      <xdr:row>326</xdr:row>
      <xdr:rowOff>114300</xdr:rowOff>
    </xdr:to>
    <xdr:sp macro="" textlink="">
      <xdr:nvSpPr>
        <xdr:cNvPr id="719" name="Line 8">
          <a:extLst>
            <a:ext uri="{FF2B5EF4-FFF2-40B4-BE49-F238E27FC236}">
              <a16:creationId xmlns:a16="http://schemas.microsoft.com/office/drawing/2014/main" id="{F77085B0-0FEC-4409-B45F-72947FD41A7D}"/>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47625</xdr:colOff>
      <xdr:row>326</xdr:row>
      <xdr:rowOff>114300</xdr:rowOff>
    </xdr:to>
    <xdr:sp macro="" textlink="">
      <xdr:nvSpPr>
        <xdr:cNvPr id="720" name="Line 8">
          <a:extLst>
            <a:ext uri="{FF2B5EF4-FFF2-40B4-BE49-F238E27FC236}">
              <a16:creationId xmlns:a16="http://schemas.microsoft.com/office/drawing/2014/main" id="{42EBFF63-C416-4C54-9F0B-C3FCEF483542}"/>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21" name="Line 8">
          <a:extLst>
            <a:ext uri="{FF2B5EF4-FFF2-40B4-BE49-F238E27FC236}">
              <a16:creationId xmlns:a16="http://schemas.microsoft.com/office/drawing/2014/main" id="{5B2D2665-21BA-405C-9B9B-0F4788FC0050}"/>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22" name="Line 8">
          <a:extLst>
            <a:ext uri="{FF2B5EF4-FFF2-40B4-BE49-F238E27FC236}">
              <a16:creationId xmlns:a16="http://schemas.microsoft.com/office/drawing/2014/main" id="{2AD0073D-ACE6-4A0E-9444-56927FE67CA5}"/>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366</xdr:row>
      <xdr:rowOff>114300</xdr:rowOff>
    </xdr:from>
    <xdr:to>
      <xdr:col>2</xdr:col>
      <xdr:colOff>85725</xdr:colOff>
      <xdr:row>366</xdr:row>
      <xdr:rowOff>114300</xdr:rowOff>
    </xdr:to>
    <xdr:sp macro="" textlink="">
      <xdr:nvSpPr>
        <xdr:cNvPr id="723" name="Line 8">
          <a:extLst>
            <a:ext uri="{FF2B5EF4-FFF2-40B4-BE49-F238E27FC236}">
              <a16:creationId xmlns:a16="http://schemas.microsoft.com/office/drawing/2014/main" id="{C9EA3782-6EE3-4ACC-A2C2-70F9EDBCE530}"/>
            </a:ext>
          </a:extLst>
        </xdr:cNvPr>
        <xdr:cNvSpPr>
          <a:spLocks noChangeShapeType="1"/>
        </xdr:cNvSpPr>
      </xdr:nvSpPr>
      <xdr:spPr bwMode="auto">
        <a:xfrm flipH="1">
          <a:off x="1905000" y="60902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366</xdr:row>
      <xdr:rowOff>114300</xdr:rowOff>
    </xdr:from>
    <xdr:to>
      <xdr:col>2</xdr:col>
      <xdr:colOff>85725</xdr:colOff>
      <xdr:row>366</xdr:row>
      <xdr:rowOff>114300</xdr:rowOff>
    </xdr:to>
    <xdr:sp macro="" textlink="">
      <xdr:nvSpPr>
        <xdr:cNvPr id="724" name="Line 8">
          <a:extLst>
            <a:ext uri="{FF2B5EF4-FFF2-40B4-BE49-F238E27FC236}">
              <a16:creationId xmlns:a16="http://schemas.microsoft.com/office/drawing/2014/main" id="{A20036BF-D961-49B7-87B7-8AD5C3999AB5}"/>
            </a:ext>
          </a:extLst>
        </xdr:cNvPr>
        <xdr:cNvSpPr>
          <a:spLocks noChangeShapeType="1"/>
        </xdr:cNvSpPr>
      </xdr:nvSpPr>
      <xdr:spPr bwMode="auto">
        <a:xfrm flipH="1">
          <a:off x="1905000" y="60902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25" name="Line 8">
          <a:extLst>
            <a:ext uri="{FF2B5EF4-FFF2-40B4-BE49-F238E27FC236}">
              <a16:creationId xmlns:a16="http://schemas.microsoft.com/office/drawing/2014/main" id="{FCCA2829-E5E9-4B16-BADB-C04B5E62AAD4}"/>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26" name="Line 8">
          <a:extLst>
            <a:ext uri="{FF2B5EF4-FFF2-40B4-BE49-F238E27FC236}">
              <a16:creationId xmlns:a16="http://schemas.microsoft.com/office/drawing/2014/main" id="{4D8706D0-7E34-41BE-9D4E-4A28394E8F47}"/>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27" name="Line 8">
          <a:extLst>
            <a:ext uri="{FF2B5EF4-FFF2-40B4-BE49-F238E27FC236}">
              <a16:creationId xmlns:a16="http://schemas.microsoft.com/office/drawing/2014/main" id="{86ADD11C-EB6D-487F-89C4-27E14F86EF39}"/>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28" name="Line 8">
          <a:extLst>
            <a:ext uri="{FF2B5EF4-FFF2-40B4-BE49-F238E27FC236}">
              <a16:creationId xmlns:a16="http://schemas.microsoft.com/office/drawing/2014/main" id="{23811435-7BF0-40CF-AA30-7D9AB4E9B573}"/>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29" name="Line 8">
          <a:extLst>
            <a:ext uri="{FF2B5EF4-FFF2-40B4-BE49-F238E27FC236}">
              <a16:creationId xmlns:a16="http://schemas.microsoft.com/office/drawing/2014/main" id="{52FA73D2-B091-4738-824B-614F411F98E8}"/>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30" name="Line 8">
          <a:extLst>
            <a:ext uri="{FF2B5EF4-FFF2-40B4-BE49-F238E27FC236}">
              <a16:creationId xmlns:a16="http://schemas.microsoft.com/office/drawing/2014/main" id="{4378E30F-4D43-4DC1-8160-71EB683CADB1}"/>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47625</xdr:colOff>
      <xdr:row>222</xdr:row>
      <xdr:rowOff>114300</xdr:rowOff>
    </xdr:to>
    <xdr:sp macro="" textlink="">
      <xdr:nvSpPr>
        <xdr:cNvPr id="731" name="Line 8">
          <a:extLst>
            <a:ext uri="{FF2B5EF4-FFF2-40B4-BE49-F238E27FC236}">
              <a16:creationId xmlns:a16="http://schemas.microsoft.com/office/drawing/2014/main" id="{E26791DA-7C6D-4FB0-B8A3-DFD308CF86BD}"/>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47625</xdr:colOff>
      <xdr:row>222</xdr:row>
      <xdr:rowOff>114300</xdr:rowOff>
    </xdr:to>
    <xdr:sp macro="" textlink="">
      <xdr:nvSpPr>
        <xdr:cNvPr id="732" name="Line 8">
          <a:extLst>
            <a:ext uri="{FF2B5EF4-FFF2-40B4-BE49-F238E27FC236}">
              <a16:creationId xmlns:a16="http://schemas.microsoft.com/office/drawing/2014/main" id="{3BCD86F5-4741-4F30-A1A5-878BDB0BBE21}"/>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33" name="Line 8">
          <a:extLst>
            <a:ext uri="{FF2B5EF4-FFF2-40B4-BE49-F238E27FC236}">
              <a16:creationId xmlns:a16="http://schemas.microsoft.com/office/drawing/2014/main" id="{FA56E997-AB22-425E-86BF-F858EF9EF248}"/>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34" name="Line 8">
          <a:extLst>
            <a:ext uri="{FF2B5EF4-FFF2-40B4-BE49-F238E27FC236}">
              <a16:creationId xmlns:a16="http://schemas.microsoft.com/office/drawing/2014/main" id="{F1F6BF8D-D8F4-4068-86D7-68827A578721}"/>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735" name="Line 7">
          <a:extLst>
            <a:ext uri="{FF2B5EF4-FFF2-40B4-BE49-F238E27FC236}">
              <a16:creationId xmlns:a16="http://schemas.microsoft.com/office/drawing/2014/main" id="{795AED31-C331-496F-A727-6F266D36DF7E}"/>
            </a:ext>
          </a:extLst>
        </xdr:cNvPr>
        <xdr:cNvSpPr>
          <a:spLocks noChangeShapeType="1"/>
        </xdr:cNvSpPr>
      </xdr:nvSpPr>
      <xdr:spPr bwMode="auto">
        <a:xfrm flipH="1" flipV="1">
          <a:off x="1266825" y="33232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736" name="Line 8">
          <a:extLst>
            <a:ext uri="{FF2B5EF4-FFF2-40B4-BE49-F238E27FC236}">
              <a16:creationId xmlns:a16="http://schemas.microsoft.com/office/drawing/2014/main" id="{B348DB5E-DDDE-4439-9BB4-C0D618F6663D}"/>
            </a:ext>
          </a:extLst>
        </xdr:cNvPr>
        <xdr:cNvSpPr>
          <a:spLocks noChangeShapeType="1"/>
        </xdr:cNvSpPr>
      </xdr:nvSpPr>
      <xdr:spPr bwMode="auto">
        <a:xfrm flipH="1">
          <a:off x="1266825" y="3341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195</xdr:row>
      <xdr:rowOff>95250</xdr:rowOff>
    </xdr:from>
    <xdr:to>
      <xdr:col>3</xdr:col>
      <xdr:colOff>38100</xdr:colOff>
      <xdr:row>195</xdr:row>
      <xdr:rowOff>104775</xdr:rowOff>
    </xdr:to>
    <xdr:sp macro="" textlink="">
      <xdr:nvSpPr>
        <xdr:cNvPr id="737" name="Line 7">
          <a:extLst>
            <a:ext uri="{FF2B5EF4-FFF2-40B4-BE49-F238E27FC236}">
              <a16:creationId xmlns:a16="http://schemas.microsoft.com/office/drawing/2014/main" id="{5BBCFF92-29BD-46A5-B19B-E0C0AF81136D}"/>
            </a:ext>
          </a:extLst>
        </xdr:cNvPr>
        <xdr:cNvSpPr>
          <a:spLocks noChangeShapeType="1"/>
        </xdr:cNvSpPr>
      </xdr:nvSpPr>
      <xdr:spPr bwMode="auto">
        <a:xfrm flipH="1" flipV="1">
          <a:off x="1266825" y="3177540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196</xdr:row>
      <xdr:rowOff>114300</xdr:rowOff>
    </xdr:from>
    <xdr:to>
      <xdr:col>3</xdr:col>
      <xdr:colOff>0</xdr:colOff>
      <xdr:row>196</xdr:row>
      <xdr:rowOff>114300</xdr:rowOff>
    </xdr:to>
    <xdr:sp macro="" textlink="">
      <xdr:nvSpPr>
        <xdr:cNvPr id="738" name="Line 8">
          <a:extLst>
            <a:ext uri="{FF2B5EF4-FFF2-40B4-BE49-F238E27FC236}">
              <a16:creationId xmlns:a16="http://schemas.microsoft.com/office/drawing/2014/main" id="{B1E1037E-EEC7-4393-A094-50C6CA1FC2A1}"/>
            </a:ext>
          </a:extLst>
        </xdr:cNvPr>
        <xdr:cNvSpPr>
          <a:spLocks noChangeShapeType="1"/>
        </xdr:cNvSpPr>
      </xdr:nvSpPr>
      <xdr:spPr bwMode="auto">
        <a:xfrm flipH="1">
          <a:off x="1266825" y="319563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739" name="Line 7">
          <a:extLst>
            <a:ext uri="{FF2B5EF4-FFF2-40B4-BE49-F238E27FC236}">
              <a16:creationId xmlns:a16="http://schemas.microsoft.com/office/drawing/2014/main" id="{F595FD95-DE0E-49E0-B394-4B4495ED5009}"/>
            </a:ext>
          </a:extLst>
        </xdr:cNvPr>
        <xdr:cNvSpPr>
          <a:spLocks noChangeShapeType="1"/>
        </xdr:cNvSpPr>
      </xdr:nvSpPr>
      <xdr:spPr bwMode="auto">
        <a:xfrm flipH="1" flipV="1">
          <a:off x="1266825" y="33232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740" name="Line 8">
          <a:extLst>
            <a:ext uri="{FF2B5EF4-FFF2-40B4-BE49-F238E27FC236}">
              <a16:creationId xmlns:a16="http://schemas.microsoft.com/office/drawing/2014/main" id="{C45C3157-DBBD-47AE-AB3E-757DDEBBE69A}"/>
            </a:ext>
          </a:extLst>
        </xdr:cNvPr>
        <xdr:cNvSpPr>
          <a:spLocks noChangeShapeType="1"/>
        </xdr:cNvSpPr>
      </xdr:nvSpPr>
      <xdr:spPr bwMode="auto">
        <a:xfrm flipH="1">
          <a:off x="1266825" y="3341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147</xdr:row>
      <xdr:rowOff>95250</xdr:rowOff>
    </xdr:from>
    <xdr:to>
      <xdr:col>3</xdr:col>
      <xdr:colOff>28575</xdr:colOff>
      <xdr:row>147</xdr:row>
      <xdr:rowOff>104775</xdr:rowOff>
    </xdr:to>
    <xdr:sp macro="" textlink="">
      <xdr:nvSpPr>
        <xdr:cNvPr id="741" name="Line 7">
          <a:extLst>
            <a:ext uri="{FF2B5EF4-FFF2-40B4-BE49-F238E27FC236}">
              <a16:creationId xmlns:a16="http://schemas.microsoft.com/office/drawing/2014/main" id="{A774B966-336B-4F0B-815C-AFD860406A27}"/>
            </a:ext>
          </a:extLst>
        </xdr:cNvPr>
        <xdr:cNvSpPr>
          <a:spLocks noChangeShapeType="1"/>
        </xdr:cNvSpPr>
      </xdr:nvSpPr>
      <xdr:spPr bwMode="auto">
        <a:xfrm flipH="1" flipV="1">
          <a:off x="1266825" y="2400300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148</xdr:row>
      <xdr:rowOff>114300</xdr:rowOff>
    </xdr:from>
    <xdr:to>
      <xdr:col>3</xdr:col>
      <xdr:colOff>0</xdr:colOff>
      <xdr:row>148</xdr:row>
      <xdr:rowOff>114300</xdr:rowOff>
    </xdr:to>
    <xdr:sp macro="" textlink="">
      <xdr:nvSpPr>
        <xdr:cNvPr id="742" name="Line 8">
          <a:extLst>
            <a:ext uri="{FF2B5EF4-FFF2-40B4-BE49-F238E27FC236}">
              <a16:creationId xmlns:a16="http://schemas.microsoft.com/office/drawing/2014/main" id="{30FC0420-1243-4BE7-B357-6114595F95ED}"/>
            </a:ext>
          </a:extLst>
        </xdr:cNvPr>
        <xdr:cNvSpPr>
          <a:spLocks noChangeShapeType="1"/>
        </xdr:cNvSpPr>
      </xdr:nvSpPr>
      <xdr:spPr bwMode="auto">
        <a:xfrm flipH="1">
          <a:off x="1266825" y="24183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342</xdr:row>
      <xdr:rowOff>114300</xdr:rowOff>
    </xdr:from>
    <xdr:to>
      <xdr:col>2</xdr:col>
      <xdr:colOff>76200</xdr:colOff>
      <xdr:row>342</xdr:row>
      <xdr:rowOff>114300</xdr:rowOff>
    </xdr:to>
    <xdr:sp macro="" textlink="">
      <xdr:nvSpPr>
        <xdr:cNvPr id="743" name="Line 8">
          <a:extLst>
            <a:ext uri="{FF2B5EF4-FFF2-40B4-BE49-F238E27FC236}">
              <a16:creationId xmlns:a16="http://schemas.microsoft.com/office/drawing/2014/main" id="{6DD9C8F4-0168-4EF2-B3D8-85F4F0E25C90}"/>
            </a:ext>
          </a:extLst>
        </xdr:cNvPr>
        <xdr:cNvSpPr>
          <a:spLocks noChangeShapeType="1"/>
        </xdr:cNvSpPr>
      </xdr:nvSpPr>
      <xdr:spPr bwMode="auto">
        <a:xfrm flipH="1">
          <a:off x="1266825" y="55987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342</xdr:row>
      <xdr:rowOff>114300</xdr:rowOff>
    </xdr:from>
    <xdr:to>
      <xdr:col>2</xdr:col>
      <xdr:colOff>76200</xdr:colOff>
      <xdr:row>342</xdr:row>
      <xdr:rowOff>114300</xdr:rowOff>
    </xdr:to>
    <xdr:sp macro="" textlink="">
      <xdr:nvSpPr>
        <xdr:cNvPr id="744" name="Line 8">
          <a:extLst>
            <a:ext uri="{FF2B5EF4-FFF2-40B4-BE49-F238E27FC236}">
              <a16:creationId xmlns:a16="http://schemas.microsoft.com/office/drawing/2014/main" id="{C24B8C8B-6661-4DB7-96CC-128C14ED785D}"/>
            </a:ext>
          </a:extLst>
        </xdr:cNvPr>
        <xdr:cNvSpPr>
          <a:spLocks noChangeShapeType="1"/>
        </xdr:cNvSpPr>
      </xdr:nvSpPr>
      <xdr:spPr bwMode="auto">
        <a:xfrm flipH="1">
          <a:off x="1266825" y="55987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334</xdr:row>
      <xdr:rowOff>114300</xdr:rowOff>
    </xdr:from>
    <xdr:to>
      <xdr:col>2</xdr:col>
      <xdr:colOff>76200</xdr:colOff>
      <xdr:row>334</xdr:row>
      <xdr:rowOff>114300</xdr:rowOff>
    </xdr:to>
    <xdr:sp macro="" textlink="">
      <xdr:nvSpPr>
        <xdr:cNvPr id="745" name="Line 8">
          <a:extLst>
            <a:ext uri="{FF2B5EF4-FFF2-40B4-BE49-F238E27FC236}">
              <a16:creationId xmlns:a16="http://schemas.microsoft.com/office/drawing/2014/main" id="{D8A9F278-13C5-4AE7-988D-E755A5F82FB5}"/>
            </a:ext>
          </a:extLst>
        </xdr:cNvPr>
        <xdr:cNvSpPr>
          <a:spLocks noChangeShapeType="1"/>
        </xdr:cNvSpPr>
      </xdr:nvSpPr>
      <xdr:spPr bwMode="auto">
        <a:xfrm flipH="1">
          <a:off x="1266825" y="5469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148</xdr:row>
      <xdr:rowOff>114300</xdr:rowOff>
    </xdr:from>
    <xdr:to>
      <xdr:col>3</xdr:col>
      <xdr:colOff>0</xdr:colOff>
      <xdr:row>148</xdr:row>
      <xdr:rowOff>114300</xdr:rowOff>
    </xdr:to>
    <xdr:sp macro="" textlink="">
      <xdr:nvSpPr>
        <xdr:cNvPr id="746" name="Line 8">
          <a:extLst>
            <a:ext uri="{FF2B5EF4-FFF2-40B4-BE49-F238E27FC236}">
              <a16:creationId xmlns:a16="http://schemas.microsoft.com/office/drawing/2014/main" id="{34BC38F0-ABB0-453E-8AFD-717D10C09BF3}"/>
            </a:ext>
          </a:extLst>
        </xdr:cNvPr>
        <xdr:cNvSpPr>
          <a:spLocks noChangeShapeType="1"/>
        </xdr:cNvSpPr>
      </xdr:nvSpPr>
      <xdr:spPr bwMode="auto">
        <a:xfrm flipH="1">
          <a:off x="1266825" y="24183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311</xdr:row>
      <xdr:rowOff>114300</xdr:rowOff>
    </xdr:from>
    <xdr:to>
      <xdr:col>2</xdr:col>
      <xdr:colOff>85725</xdr:colOff>
      <xdr:row>311</xdr:row>
      <xdr:rowOff>114300</xdr:rowOff>
    </xdr:to>
    <xdr:sp macro="" textlink="">
      <xdr:nvSpPr>
        <xdr:cNvPr id="747" name="Line 8">
          <a:extLst>
            <a:ext uri="{FF2B5EF4-FFF2-40B4-BE49-F238E27FC236}">
              <a16:creationId xmlns:a16="http://schemas.microsoft.com/office/drawing/2014/main" id="{EE2364D9-6892-4388-BC20-E2AD392FE2D5}"/>
            </a:ext>
          </a:extLst>
        </xdr:cNvPr>
        <xdr:cNvSpPr>
          <a:spLocks noChangeShapeType="1"/>
        </xdr:cNvSpPr>
      </xdr:nvSpPr>
      <xdr:spPr bwMode="auto">
        <a:xfrm flipH="1">
          <a:off x="1266825" y="50968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151</xdr:row>
      <xdr:rowOff>95250</xdr:rowOff>
    </xdr:from>
    <xdr:to>
      <xdr:col>3</xdr:col>
      <xdr:colOff>28575</xdr:colOff>
      <xdr:row>151</xdr:row>
      <xdr:rowOff>104775</xdr:rowOff>
    </xdr:to>
    <xdr:sp macro="" textlink="">
      <xdr:nvSpPr>
        <xdr:cNvPr id="748" name="Line 7">
          <a:extLst>
            <a:ext uri="{FF2B5EF4-FFF2-40B4-BE49-F238E27FC236}">
              <a16:creationId xmlns:a16="http://schemas.microsoft.com/office/drawing/2014/main" id="{1F6DC936-C6A8-42E0-A9B3-AAD5C6B4A34F}"/>
            </a:ext>
          </a:extLst>
        </xdr:cNvPr>
        <xdr:cNvSpPr>
          <a:spLocks noChangeShapeType="1"/>
        </xdr:cNvSpPr>
      </xdr:nvSpPr>
      <xdr:spPr bwMode="auto">
        <a:xfrm flipH="1" flipV="1">
          <a:off x="1266825" y="2465070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749" name="Line 8">
          <a:extLst>
            <a:ext uri="{FF2B5EF4-FFF2-40B4-BE49-F238E27FC236}">
              <a16:creationId xmlns:a16="http://schemas.microsoft.com/office/drawing/2014/main" id="{099DF0CE-5CC4-4980-BE52-95C2434480DA}"/>
            </a:ext>
          </a:extLst>
        </xdr:cNvPr>
        <xdr:cNvSpPr>
          <a:spLocks noChangeShapeType="1"/>
        </xdr:cNvSpPr>
      </xdr:nvSpPr>
      <xdr:spPr bwMode="auto">
        <a:xfrm flipH="1">
          <a:off x="1266825" y="24831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50" name="Line 8">
          <a:extLst>
            <a:ext uri="{FF2B5EF4-FFF2-40B4-BE49-F238E27FC236}">
              <a16:creationId xmlns:a16="http://schemas.microsoft.com/office/drawing/2014/main" id="{DDB5BA34-FF89-43DD-B29E-5DAED172E285}"/>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51" name="Line 8">
          <a:extLst>
            <a:ext uri="{FF2B5EF4-FFF2-40B4-BE49-F238E27FC236}">
              <a16:creationId xmlns:a16="http://schemas.microsoft.com/office/drawing/2014/main" id="{2E670938-8378-4C97-8A7A-6301834A162C}"/>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312</xdr:row>
      <xdr:rowOff>95250</xdr:rowOff>
    </xdr:from>
    <xdr:to>
      <xdr:col>2</xdr:col>
      <xdr:colOff>47625</xdr:colOff>
      <xdr:row>312</xdr:row>
      <xdr:rowOff>104775</xdr:rowOff>
    </xdr:to>
    <xdr:sp macro="" textlink="">
      <xdr:nvSpPr>
        <xdr:cNvPr id="752" name="Line 7">
          <a:extLst>
            <a:ext uri="{FF2B5EF4-FFF2-40B4-BE49-F238E27FC236}">
              <a16:creationId xmlns:a16="http://schemas.microsoft.com/office/drawing/2014/main" id="{5899DDE4-A195-4171-83B5-671457C40C38}"/>
            </a:ext>
          </a:extLst>
        </xdr:cNvPr>
        <xdr:cNvSpPr>
          <a:spLocks noChangeShapeType="1"/>
        </xdr:cNvSpPr>
      </xdr:nvSpPr>
      <xdr:spPr bwMode="auto">
        <a:xfrm flipH="1" flipV="1">
          <a:off x="1266825" y="511111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313</xdr:row>
      <xdr:rowOff>114300</xdr:rowOff>
    </xdr:from>
    <xdr:to>
      <xdr:col>2</xdr:col>
      <xdr:colOff>0</xdr:colOff>
      <xdr:row>313</xdr:row>
      <xdr:rowOff>114300</xdr:rowOff>
    </xdr:to>
    <xdr:sp macro="" textlink="">
      <xdr:nvSpPr>
        <xdr:cNvPr id="753" name="Line 8">
          <a:extLst>
            <a:ext uri="{FF2B5EF4-FFF2-40B4-BE49-F238E27FC236}">
              <a16:creationId xmlns:a16="http://schemas.microsoft.com/office/drawing/2014/main" id="{A6C3A031-691E-4834-8888-66D869F0FEF0}"/>
            </a:ext>
          </a:extLst>
        </xdr:cNvPr>
        <xdr:cNvSpPr>
          <a:spLocks noChangeShapeType="1"/>
        </xdr:cNvSpPr>
      </xdr:nvSpPr>
      <xdr:spPr bwMode="auto">
        <a:xfrm flipH="1">
          <a:off x="1266825" y="512921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311</xdr:row>
      <xdr:rowOff>114300</xdr:rowOff>
    </xdr:from>
    <xdr:to>
      <xdr:col>2</xdr:col>
      <xdr:colOff>85725</xdr:colOff>
      <xdr:row>311</xdr:row>
      <xdr:rowOff>114300</xdr:rowOff>
    </xdr:to>
    <xdr:sp macro="" textlink="">
      <xdr:nvSpPr>
        <xdr:cNvPr id="754" name="Line 8">
          <a:extLst>
            <a:ext uri="{FF2B5EF4-FFF2-40B4-BE49-F238E27FC236}">
              <a16:creationId xmlns:a16="http://schemas.microsoft.com/office/drawing/2014/main" id="{BC51B721-651C-4980-B927-B7ACD48ED2FD}"/>
            </a:ext>
          </a:extLst>
        </xdr:cNvPr>
        <xdr:cNvSpPr>
          <a:spLocks noChangeShapeType="1"/>
        </xdr:cNvSpPr>
      </xdr:nvSpPr>
      <xdr:spPr bwMode="auto">
        <a:xfrm flipH="1">
          <a:off x="1266825" y="50968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755" name="Line 8">
          <a:extLst>
            <a:ext uri="{FF2B5EF4-FFF2-40B4-BE49-F238E27FC236}">
              <a16:creationId xmlns:a16="http://schemas.microsoft.com/office/drawing/2014/main" id="{8C9FD661-4CA3-4C79-A715-145AA6C4E556}"/>
            </a:ext>
          </a:extLst>
        </xdr:cNvPr>
        <xdr:cNvSpPr>
          <a:spLocks noChangeShapeType="1"/>
        </xdr:cNvSpPr>
      </xdr:nvSpPr>
      <xdr:spPr bwMode="auto">
        <a:xfrm flipH="1">
          <a:off x="1266825" y="24831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294</xdr:row>
      <xdr:rowOff>161925</xdr:rowOff>
    </xdr:from>
    <xdr:to>
      <xdr:col>1</xdr:col>
      <xdr:colOff>28575</xdr:colOff>
      <xdr:row>295</xdr:row>
      <xdr:rowOff>0</xdr:rowOff>
    </xdr:to>
    <xdr:sp macro="" textlink="">
      <xdr:nvSpPr>
        <xdr:cNvPr id="756" name="Line 4">
          <a:extLst>
            <a:ext uri="{FF2B5EF4-FFF2-40B4-BE49-F238E27FC236}">
              <a16:creationId xmlns:a16="http://schemas.microsoft.com/office/drawing/2014/main" id="{7D7EB59F-2AA5-4E84-BC6A-A1B711E6643B}"/>
            </a:ext>
          </a:extLst>
        </xdr:cNvPr>
        <xdr:cNvSpPr>
          <a:spLocks noChangeShapeType="1"/>
        </xdr:cNvSpPr>
      </xdr:nvSpPr>
      <xdr:spPr bwMode="auto">
        <a:xfrm>
          <a:off x="762000" y="48136175"/>
          <a:ext cx="2540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299</xdr:row>
      <xdr:rowOff>161925</xdr:rowOff>
    </xdr:from>
    <xdr:to>
      <xdr:col>1</xdr:col>
      <xdr:colOff>28575</xdr:colOff>
      <xdr:row>300</xdr:row>
      <xdr:rowOff>0</xdr:rowOff>
    </xdr:to>
    <xdr:sp macro="" textlink="">
      <xdr:nvSpPr>
        <xdr:cNvPr id="757" name="Line 4">
          <a:extLst>
            <a:ext uri="{FF2B5EF4-FFF2-40B4-BE49-F238E27FC236}">
              <a16:creationId xmlns:a16="http://schemas.microsoft.com/office/drawing/2014/main" id="{02A65DC6-7E7B-4F72-9D3E-5CF23E0DAF5C}"/>
            </a:ext>
          </a:extLst>
        </xdr:cNvPr>
        <xdr:cNvSpPr>
          <a:spLocks noChangeShapeType="1"/>
        </xdr:cNvSpPr>
      </xdr:nvSpPr>
      <xdr:spPr bwMode="auto">
        <a:xfrm>
          <a:off x="762000" y="48945800"/>
          <a:ext cx="2540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294</xdr:row>
      <xdr:rowOff>161925</xdr:rowOff>
    </xdr:from>
    <xdr:to>
      <xdr:col>1</xdr:col>
      <xdr:colOff>28575</xdr:colOff>
      <xdr:row>295</xdr:row>
      <xdr:rowOff>0</xdr:rowOff>
    </xdr:to>
    <xdr:sp macro="" textlink="">
      <xdr:nvSpPr>
        <xdr:cNvPr id="758" name="Line 4">
          <a:extLst>
            <a:ext uri="{FF2B5EF4-FFF2-40B4-BE49-F238E27FC236}">
              <a16:creationId xmlns:a16="http://schemas.microsoft.com/office/drawing/2014/main" id="{81302DCA-C772-4115-9810-16DEC6E4A01D}"/>
            </a:ext>
          </a:extLst>
        </xdr:cNvPr>
        <xdr:cNvSpPr>
          <a:spLocks noChangeShapeType="1"/>
        </xdr:cNvSpPr>
      </xdr:nvSpPr>
      <xdr:spPr bwMode="auto">
        <a:xfrm>
          <a:off x="762000" y="48136175"/>
          <a:ext cx="2540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299</xdr:row>
      <xdr:rowOff>161925</xdr:rowOff>
    </xdr:from>
    <xdr:to>
      <xdr:col>1</xdr:col>
      <xdr:colOff>28575</xdr:colOff>
      <xdr:row>300</xdr:row>
      <xdr:rowOff>0</xdr:rowOff>
    </xdr:to>
    <xdr:sp macro="" textlink="">
      <xdr:nvSpPr>
        <xdr:cNvPr id="759" name="Line 4">
          <a:extLst>
            <a:ext uri="{FF2B5EF4-FFF2-40B4-BE49-F238E27FC236}">
              <a16:creationId xmlns:a16="http://schemas.microsoft.com/office/drawing/2014/main" id="{48EFD7AA-31D7-4DDE-A744-D80BD59C8D58}"/>
            </a:ext>
          </a:extLst>
        </xdr:cNvPr>
        <xdr:cNvSpPr>
          <a:spLocks noChangeShapeType="1"/>
        </xdr:cNvSpPr>
      </xdr:nvSpPr>
      <xdr:spPr bwMode="auto">
        <a:xfrm>
          <a:off x="762000" y="48945800"/>
          <a:ext cx="2540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760" name="Line 7">
          <a:extLst>
            <a:ext uri="{FF2B5EF4-FFF2-40B4-BE49-F238E27FC236}">
              <a16:creationId xmlns:a16="http://schemas.microsoft.com/office/drawing/2014/main" id="{92EA10F2-3E01-4C9C-B3DD-970CD83F9E17}"/>
            </a:ext>
          </a:extLst>
        </xdr:cNvPr>
        <xdr:cNvSpPr>
          <a:spLocks noChangeShapeType="1"/>
        </xdr:cNvSpPr>
      </xdr:nvSpPr>
      <xdr:spPr bwMode="auto">
        <a:xfrm flipH="1" flipV="1">
          <a:off x="1266825" y="35518725"/>
          <a:ext cx="0" cy="6350"/>
        </a:xfrm>
        <a:prstGeom prst="line">
          <a:avLst/>
        </a:prstGeom>
        <a:noFill/>
        <a:ln w="9525">
          <a:solidFill>
            <a:srgbClr val="000000"/>
          </a:solidFill>
          <a:round/>
          <a:headEnd/>
          <a:tailEnd type="triangle" w="med" len="med"/>
        </a:ln>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761" name="Line 8">
          <a:extLst>
            <a:ext uri="{FF2B5EF4-FFF2-40B4-BE49-F238E27FC236}">
              <a16:creationId xmlns:a16="http://schemas.microsoft.com/office/drawing/2014/main" id="{630C19E0-3E17-4BC8-8C5B-49999108B8E8}"/>
            </a:ext>
          </a:extLst>
        </xdr:cNvPr>
        <xdr:cNvSpPr>
          <a:spLocks noChangeShapeType="1"/>
        </xdr:cNvSpPr>
      </xdr:nvSpPr>
      <xdr:spPr bwMode="auto">
        <a:xfrm flipH="1">
          <a:off x="1266825" y="35699700"/>
          <a:ext cx="0" cy="0"/>
        </a:xfrm>
        <a:prstGeom prst="line">
          <a:avLst/>
        </a:prstGeom>
        <a:noFill/>
        <a:ln w="9525">
          <a:solidFill>
            <a:srgbClr val="000000"/>
          </a:solidFill>
          <a:round/>
          <a:headEnd/>
          <a:tailEnd type="triangle" w="med" len="med"/>
        </a:ln>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762" name="Line 7">
          <a:extLst>
            <a:ext uri="{FF2B5EF4-FFF2-40B4-BE49-F238E27FC236}">
              <a16:creationId xmlns:a16="http://schemas.microsoft.com/office/drawing/2014/main" id="{7C747191-8699-49F2-AA81-AE86FA38EDA2}"/>
            </a:ext>
          </a:extLst>
        </xdr:cNvPr>
        <xdr:cNvSpPr>
          <a:spLocks noChangeShapeType="1"/>
        </xdr:cNvSpPr>
      </xdr:nvSpPr>
      <xdr:spPr bwMode="auto">
        <a:xfrm flipH="1" flipV="1">
          <a:off x="1266825" y="35518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763" name="Line 8">
          <a:extLst>
            <a:ext uri="{FF2B5EF4-FFF2-40B4-BE49-F238E27FC236}">
              <a16:creationId xmlns:a16="http://schemas.microsoft.com/office/drawing/2014/main" id="{CE217711-C544-44CC-9898-07A0B84EE2AA}"/>
            </a:ext>
          </a:extLst>
        </xdr:cNvPr>
        <xdr:cNvSpPr>
          <a:spLocks noChangeShapeType="1"/>
        </xdr:cNvSpPr>
      </xdr:nvSpPr>
      <xdr:spPr bwMode="auto">
        <a:xfrm flipH="1">
          <a:off x="1266825" y="35699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764" name="Line 7">
          <a:extLst>
            <a:ext uri="{FF2B5EF4-FFF2-40B4-BE49-F238E27FC236}">
              <a16:creationId xmlns:a16="http://schemas.microsoft.com/office/drawing/2014/main" id="{07A66896-1F29-44A7-82FA-AC444088878F}"/>
            </a:ext>
          </a:extLst>
        </xdr:cNvPr>
        <xdr:cNvSpPr>
          <a:spLocks noChangeShapeType="1"/>
        </xdr:cNvSpPr>
      </xdr:nvSpPr>
      <xdr:spPr bwMode="auto">
        <a:xfrm flipH="1" flipV="1">
          <a:off x="1266825" y="33232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765" name="Line 8">
          <a:extLst>
            <a:ext uri="{FF2B5EF4-FFF2-40B4-BE49-F238E27FC236}">
              <a16:creationId xmlns:a16="http://schemas.microsoft.com/office/drawing/2014/main" id="{EBAAEA97-F927-4EC4-8263-542E79115BC9}"/>
            </a:ext>
          </a:extLst>
        </xdr:cNvPr>
        <xdr:cNvSpPr>
          <a:spLocks noChangeShapeType="1"/>
        </xdr:cNvSpPr>
      </xdr:nvSpPr>
      <xdr:spPr bwMode="auto">
        <a:xfrm flipH="1">
          <a:off x="1266825" y="3341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766" name="Line 7">
          <a:extLst>
            <a:ext uri="{FF2B5EF4-FFF2-40B4-BE49-F238E27FC236}">
              <a16:creationId xmlns:a16="http://schemas.microsoft.com/office/drawing/2014/main" id="{D9FCC2CA-3DDE-4DEA-8CA4-5BF5DA9B9FB4}"/>
            </a:ext>
          </a:extLst>
        </xdr:cNvPr>
        <xdr:cNvSpPr>
          <a:spLocks noChangeShapeType="1"/>
        </xdr:cNvSpPr>
      </xdr:nvSpPr>
      <xdr:spPr bwMode="auto">
        <a:xfrm flipH="1" flipV="1">
          <a:off x="1266825" y="33232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767" name="Line 8">
          <a:extLst>
            <a:ext uri="{FF2B5EF4-FFF2-40B4-BE49-F238E27FC236}">
              <a16:creationId xmlns:a16="http://schemas.microsoft.com/office/drawing/2014/main" id="{351EA15B-4372-4C30-A83D-3D7EB811CFBB}"/>
            </a:ext>
          </a:extLst>
        </xdr:cNvPr>
        <xdr:cNvSpPr>
          <a:spLocks noChangeShapeType="1"/>
        </xdr:cNvSpPr>
      </xdr:nvSpPr>
      <xdr:spPr bwMode="auto">
        <a:xfrm flipH="1">
          <a:off x="1266825" y="3341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173</xdr:row>
      <xdr:rowOff>95250</xdr:rowOff>
    </xdr:from>
    <xdr:to>
      <xdr:col>3</xdr:col>
      <xdr:colOff>38100</xdr:colOff>
      <xdr:row>173</xdr:row>
      <xdr:rowOff>104775</xdr:rowOff>
    </xdr:to>
    <xdr:sp macro="" textlink="">
      <xdr:nvSpPr>
        <xdr:cNvPr id="768" name="Line 7">
          <a:extLst>
            <a:ext uri="{FF2B5EF4-FFF2-40B4-BE49-F238E27FC236}">
              <a16:creationId xmlns:a16="http://schemas.microsoft.com/office/drawing/2014/main" id="{DDD91111-F488-4400-AB0D-7C3965CC4B58}"/>
            </a:ext>
          </a:extLst>
        </xdr:cNvPr>
        <xdr:cNvSpPr>
          <a:spLocks noChangeShapeType="1"/>
        </xdr:cNvSpPr>
      </xdr:nvSpPr>
      <xdr:spPr bwMode="auto">
        <a:xfrm flipH="1" flipV="1">
          <a:off x="1266825" y="282130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769" name="Line 8">
          <a:extLst>
            <a:ext uri="{FF2B5EF4-FFF2-40B4-BE49-F238E27FC236}">
              <a16:creationId xmlns:a16="http://schemas.microsoft.com/office/drawing/2014/main" id="{49C96155-06C6-41FD-98D0-FDCF3380FF2B}"/>
            </a:ext>
          </a:extLst>
        </xdr:cNvPr>
        <xdr:cNvSpPr>
          <a:spLocks noChangeShapeType="1"/>
        </xdr:cNvSpPr>
      </xdr:nvSpPr>
      <xdr:spPr bwMode="auto">
        <a:xfrm flipH="1">
          <a:off x="1266825" y="283940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770" name="Line 8">
          <a:extLst>
            <a:ext uri="{FF2B5EF4-FFF2-40B4-BE49-F238E27FC236}">
              <a16:creationId xmlns:a16="http://schemas.microsoft.com/office/drawing/2014/main" id="{E58BD09C-E701-4112-848A-BB14316E20C8}"/>
            </a:ext>
          </a:extLst>
        </xdr:cNvPr>
        <xdr:cNvSpPr>
          <a:spLocks noChangeShapeType="1"/>
        </xdr:cNvSpPr>
      </xdr:nvSpPr>
      <xdr:spPr bwMode="auto">
        <a:xfrm flipH="1">
          <a:off x="1266825" y="283940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38100</xdr:colOff>
      <xdr:row>149</xdr:row>
      <xdr:rowOff>104775</xdr:rowOff>
    </xdr:to>
    <xdr:sp macro="" textlink="">
      <xdr:nvSpPr>
        <xdr:cNvPr id="771" name="Line 7">
          <a:extLst>
            <a:ext uri="{FF2B5EF4-FFF2-40B4-BE49-F238E27FC236}">
              <a16:creationId xmlns:a16="http://schemas.microsoft.com/office/drawing/2014/main" id="{758BB52D-5C1D-4B50-B4AD-773D559232D5}"/>
            </a:ext>
          </a:extLst>
        </xdr:cNvPr>
        <xdr:cNvSpPr>
          <a:spLocks noChangeShapeType="1"/>
        </xdr:cNvSpPr>
      </xdr:nvSpPr>
      <xdr:spPr bwMode="auto">
        <a:xfrm flipH="1" flipV="1">
          <a:off x="1266825" y="243268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772" name="Line 8">
          <a:extLst>
            <a:ext uri="{FF2B5EF4-FFF2-40B4-BE49-F238E27FC236}">
              <a16:creationId xmlns:a16="http://schemas.microsoft.com/office/drawing/2014/main" id="{E53464DD-6D3A-45C0-8C4A-B33E1C0CAAC2}"/>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337</xdr:row>
      <xdr:rowOff>114300</xdr:rowOff>
    </xdr:from>
    <xdr:to>
      <xdr:col>2</xdr:col>
      <xdr:colOff>76200</xdr:colOff>
      <xdr:row>337</xdr:row>
      <xdr:rowOff>114300</xdr:rowOff>
    </xdr:to>
    <xdr:sp macro="" textlink="">
      <xdr:nvSpPr>
        <xdr:cNvPr id="773" name="Line 8">
          <a:extLst>
            <a:ext uri="{FF2B5EF4-FFF2-40B4-BE49-F238E27FC236}">
              <a16:creationId xmlns:a16="http://schemas.microsoft.com/office/drawing/2014/main" id="{CE736290-AD5D-48D7-A7C8-8F291CE29EE4}"/>
            </a:ext>
          </a:extLst>
        </xdr:cNvPr>
        <xdr:cNvSpPr>
          <a:spLocks noChangeShapeType="1"/>
        </xdr:cNvSpPr>
      </xdr:nvSpPr>
      <xdr:spPr bwMode="auto">
        <a:xfrm flipH="1">
          <a:off x="1266825" y="55178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337</xdr:row>
      <xdr:rowOff>114300</xdr:rowOff>
    </xdr:from>
    <xdr:to>
      <xdr:col>2</xdr:col>
      <xdr:colOff>76200</xdr:colOff>
      <xdr:row>337</xdr:row>
      <xdr:rowOff>114300</xdr:rowOff>
    </xdr:to>
    <xdr:sp macro="" textlink="">
      <xdr:nvSpPr>
        <xdr:cNvPr id="774" name="Line 8">
          <a:extLst>
            <a:ext uri="{FF2B5EF4-FFF2-40B4-BE49-F238E27FC236}">
              <a16:creationId xmlns:a16="http://schemas.microsoft.com/office/drawing/2014/main" id="{3CFDDBF7-1419-4421-82E2-2DA337E882E4}"/>
            </a:ext>
          </a:extLst>
        </xdr:cNvPr>
        <xdr:cNvSpPr>
          <a:spLocks noChangeShapeType="1"/>
        </xdr:cNvSpPr>
      </xdr:nvSpPr>
      <xdr:spPr bwMode="auto">
        <a:xfrm flipH="1">
          <a:off x="1266825" y="55178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329</xdr:row>
      <xdr:rowOff>114300</xdr:rowOff>
    </xdr:from>
    <xdr:to>
      <xdr:col>2</xdr:col>
      <xdr:colOff>76200</xdr:colOff>
      <xdr:row>329</xdr:row>
      <xdr:rowOff>114300</xdr:rowOff>
    </xdr:to>
    <xdr:sp macro="" textlink="">
      <xdr:nvSpPr>
        <xdr:cNvPr id="775" name="Line 8">
          <a:extLst>
            <a:ext uri="{FF2B5EF4-FFF2-40B4-BE49-F238E27FC236}">
              <a16:creationId xmlns:a16="http://schemas.microsoft.com/office/drawing/2014/main" id="{D2492D92-BE3C-4F83-8D7E-611E600AB054}"/>
            </a:ext>
          </a:extLst>
        </xdr:cNvPr>
        <xdr:cNvSpPr>
          <a:spLocks noChangeShapeType="1"/>
        </xdr:cNvSpPr>
      </xdr:nvSpPr>
      <xdr:spPr bwMode="auto">
        <a:xfrm flipH="1">
          <a:off x="1266825" y="538829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776" name="Line 8">
          <a:extLst>
            <a:ext uri="{FF2B5EF4-FFF2-40B4-BE49-F238E27FC236}">
              <a16:creationId xmlns:a16="http://schemas.microsoft.com/office/drawing/2014/main" id="{C1EE2DAC-30C0-4E52-80CC-45F84E1F5283}"/>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777" name="Line 7">
          <a:extLst>
            <a:ext uri="{FF2B5EF4-FFF2-40B4-BE49-F238E27FC236}">
              <a16:creationId xmlns:a16="http://schemas.microsoft.com/office/drawing/2014/main" id="{FA3853D7-F327-4972-A19E-18DF7339DD27}"/>
            </a:ext>
          </a:extLst>
        </xdr:cNvPr>
        <xdr:cNvSpPr>
          <a:spLocks noChangeShapeType="1"/>
        </xdr:cNvSpPr>
      </xdr:nvSpPr>
      <xdr:spPr bwMode="auto">
        <a:xfrm flipH="1" flipV="1">
          <a:off x="1266825" y="33232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778" name="Line 8">
          <a:extLst>
            <a:ext uri="{FF2B5EF4-FFF2-40B4-BE49-F238E27FC236}">
              <a16:creationId xmlns:a16="http://schemas.microsoft.com/office/drawing/2014/main" id="{51939FC4-028D-4010-8D60-69F778ABB7B0}"/>
            </a:ext>
          </a:extLst>
        </xdr:cNvPr>
        <xdr:cNvSpPr>
          <a:spLocks noChangeShapeType="1"/>
        </xdr:cNvSpPr>
      </xdr:nvSpPr>
      <xdr:spPr bwMode="auto">
        <a:xfrm flipH="1">
          <a:off x="1266825" y="3341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779" name="Line 7">
          <a:extLst>
            <a:ext uri="{FF2B5EF4-FFF2-40B4-BE49-F238E27FC236}">
              <a16:creationId xmlns:a16="http://schemas.microsoft.com/office/drawing/2014/main" id="{64A3C422-FB26-401A-835C-BFDB1278B60D}"/>
            </a:ext>
          </a:extLst>
        </xdr:cNvPr>
        <xdr:cNvSpPr>
          <a:spLocks noChangeShapeType="1"/>
        </xdr:cNvSpPr>
      </xdr:nvSpPr>
      <xdr:spPr bwMode="auto">
        <a:xfrm flipH="1" flipV="1">
          <a:off x="1266825" y="33232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780" name="Line 8">
          <a:extLst>
            <a:ext uri="{FF2B5EF4-FFF2-40B4-BE49-F238E27FC236}">
              <a16:creationId xmlns:a16="http://schemas.microsoft.com/office/drawing/2014/main" id="{3EC681DA-1FF0-4B19-8FD8-E8A399B5A369}"/>
            </a:ext>
          </a:extLst>
        </xdr:cNvPr>
        <xdr:cNvSpPr>
          <a:spLocks noChangeShapeType="1"/>
        </xdr:cNvSpPr>
      </xdr:nvSpPr>
      <xdr:spPr bwMode="auto">
        <a:xfrm flipH="1">
          <a:off x="1266825" y="3341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781" name="Line 7">
          <a:extLst>
            <a:ext uri="{FF2B5EF4-FFF2-40B4-BE49-F238E27FC236}">
              <a16:creationId xmlns:a16="http://schemas.microsoft.com/office/drawing/2014/main" id="{082D7DD8-96F9-45B8-877A-81C9E1161B62}"/>
            </a:ext>
          </a:extLst>
        </xdr:cNvPr>
        <xdr:cNvSpPr>
          <a:spLocks noChangeShapeType="1"/>
        </xdr:cNvSpPr>
      </xdr:nvSpPr>
      <xdr:spPr bwMode="auto">
        <a:xfrm flipH="1" flipV="1">
          <a:off x="1266825" y="35518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782" name="Line 8">
          <a:extLst>
            <a:ext uri="{FF2B5EF4-FFF2-40B4-BE49-F238E27FC236}">
              <a16:creationId xmlns:a16="http://schemas.microsoft.com/office/drawing/2014/main" id="{45702210-34B0-4D13-9850-5C7DEA91D712}"/>
            </a:ext>
          </a:extLst>
        </xdr:cNvPr>
        <xdr:cNvSpPr>
          <a:spLocks noChangeShapeType="1"/>
        </xdr:cNvSpPr>
      </xdr:nvSpPr>
      <xdr:spPr bwMode="auto">
        <a:xfrm flipH="1">
          <a:off x="1266825" y="35699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783" name="Line 7">
          <a:extLst>
            <a:ext uri="{FF2B5EF4-FFF2-40B4-BE49-F238E27FC236}">
              <a16:creationId xmlns:a16="http://schemas.microsoft.com/office/drawing/2014/main" id="{55DCB9C9-B47C-48F1-86B2-C3FD0E128762}"/>
            </a:ext>
          </a:extLst>
        </xdr:cNvPr>
        <xdr:cNvSpPr>
          <a:spLocks noChangeShapeType="1"/>
        </xdr:cNvSpPr>
      </xdr:nvSpPr>
      <xdr:spPr bwMode="auto">
        <a:xfrm flipH="1" flipV="1">
          <a:off x="1266825" y="35518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784" name="Line 8">
          <a:extLst>
            <a:ext uri="{FF2B5EF4-FFF2-40B4-BE49-F238E27FC236}">
              <a16:creationId xmlns:a16="http://schemas.microsoft.com/office/drawing/2014/main" id="{BE105AFE-FD04-4E7F-9EF3-E0477C70D33B}"/>
            </a:ext>
          </a:extLst>
        </xdr:cNvPr>
        <xdr:cNvSpPr>
          <a:spLocks noChangeShapeType="1"/>
        </xdr:cNvSpPr>
      </xdr:nvSpPr>
      <xdr:spPr bwMode="auto">
        <a:xfrm flipH="1">
          <a:off x="1266825" y="35699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785" name="Line 8">
          <a:extLst>
            <a:ext uri="{FF2B5EF4-FFF2-40B4-BE49-F238E27FC236}">
              <a16:creationId xmlns:a16="http://schemas.microsoft.com/office/drawing/2014/main" id="{4E54C6CE-4D89-461E-9D18-AA8887ED8288}"/>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786" name="Line 7">
          <a:extLst>
            <a:ext uri="{FF2B5EF4-FFF2-40B4-BE49-F238E27FC236}">
              <a16:creationId xmlns:a16="http://schemas.microsoft.com/office/drawing/2014/main" id="{BAC4EA0F-A8A3-48C2-A739-1076685AE550}"/>
            </a:ext>
          </a:extLst>
        </xdr:cNvPr>
        <xdr:cNvSpPr>
          <a:spLocks noChangeShapeType="1"/>
        </xdr:cNvSpPr>
      </xdr:nvSpPr>
      <xdr:spPr bwMode="auto">
        <a:xfrm flipH="1" flipV="1">
          <a:off x="1266825" y="243268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787" name="Line 8">
          <a:extLst>
            <a:ext uri="{FF2B5EF4-FFF2-40B4-BE49-F238E27FC236}">
              <a16:creationId xmlns:a16="http://schemas.microsoft.com/office/drawing/2014/main" id="{F921B16E-FABA-4B62-9B7D-3F437FFA3D0A}"/>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788" name="Line 8">
          <a:extLst>
            <a:ext uri="{FF2B5EF4-FFF2-40B4-BE49-F238E27FC236}">
              <a16:creationId xmlns:a16="http://schemas.microsoft.com/office/drawing/2014/main" id="{EE8829E0-BBF3-475C-98F6-ACF4ED396633}"/>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789" name="Line 8">
          <a:extLst>
            <a:ext uri="{FF2B5EF4-FFF2-40B4-BE49-F238E27FC236}">
              <a16:creationId xmlns:a16="http://schemas.microsoft.com/office/drawing/2014/main" id="{A5F20140-57A0-4ECE-92AC-86D650F70C73}"/>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790" name="Line 8">
          <a:extLst>
            <a:ext uri="{FF2B5EF4-FFF2-40B4-BE49-F238E27FC236}">
              <a16:creationId xmlns:a16="http://schemas.microsoft.com/office/drawing/2014/main" id="{1FA8AB87-F35D-413A-9DFC-F4CB41D060A3}"/>
            </a:ext>
          </a:extLst>
        </xdr:cNvPr>
        <xdr:cNvSpPr>
          <a:spLocks noChangeShapeType="1"/>
        </xdr:cNvSpPr>
      </xdr:nvSpPr>
      <xdr:spPr bwMode="auto">
        <a:xfrm flipH="1">
          <a:off x="1266825" y="50968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791" name="Line 8">
          <a:extLst>
            <a:ext uri="{FF2B5EF4-FFF2-40B4-BE49-F238E27FC236}">
              <a16:creationId xmlns:a16="http://schemas.microsoft.com/office/drawing/2014/main" id="{20AC5A73-E454-425D-B6DE-B34DB36D786F}"/>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792" name="Line 8">
          <a:extLst>
            <a:ext uri="{FF2B5EF4-FFF2-40B4-BE49-F238E27FC236}">
              <a16:creationId xmlns:a16="http://schemas.microsoft.com/office/drawing/2014/main" id="{A1BFA4E3-5C11-4017-B432-B6B006E0AB94}"/>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793" name="Line 7">
          <a:extLst>
            <a:ext uri="{FF2B5EF4-FFF2-40B4-BE49-F238E27FC236}">
              <a16:creationId xmlns:a16="http://schemas.microsoft.com/office/drawing/2014/main" id="{5C5031AD-BE36-455A-9651-0EF878EEA24A}"/>
            </a:ext>
          </a:extLst>
        </xdr:cNvPr>
        <xdr:cNvSpPr>
          <a:spLocks noChangeShapeType="1"/>
        </xdr:cNvSpPr>
      </xdr:nvSpPr>
      <xdr:spPr bwMode="auto">
        <a:xfrm flipH="1" flipV="1">
          <a:off x="1266825" y="35518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794" name="Line 8">
          <a:extLst>
            <a:ext uri="{FF2B5EF4-FFF2-40B4-BE49-F238E27FC236}">
              <a16:creationId xmlns:a16="http://schemas.microsoft.com/office/drawing/2014/main" id="{73ABA79B-BABA-4382-B117-D00D2F1533DB}"/>
            </a:ext>
          </a:extLst>
        </xdr:cNvPr>
        <xdr:cNvSpPr>
          <a:spLocks noChangeShapeType="1"/>
        </xdr:cNvSpPr>
      </xdr:nvSpPr>
      <xdr:spPr bwMode="auto">
        <a:xfrm flipH="1">
          <a:off x="1266825" y="35699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795" name="Line 7">
          <a:extLst>
            <a:ext uri="{FF2B5EF4-FFF2-40B4-BE49-F238E27FC236}">
              <a16:creationId xmlns:a16="http://schemas.microsoft.com/office/drawing/2014/main" id="{200879B6-DB8E-4DFA-8DFA-5FECA949E3A2}"/>
            </a:ext>
          </a:extLst>
        </xdr:cNvPr>
        <xdr:cNvSpPr>
          <a:spLocks noChangeShapeType="1"/>
        </xdr:cNvSpPr>
      </xdr:nvSpPr>
      <xdr:spPr bwMode="auto">
        <a:xfrm flipH="1" flipV="1">
          <a:off x="1266825" y="35518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796" name="Line 8">
          <a:extLst>
            <a:ext uri="{FF2B5EF4-FFF2-40B4-BE49-F238E27FC236}">
              <a16:creationId xmlns:a16="http://schemas.microsoft.com/office/drawing/2014/main" id="{CBADECC6-31AD-4B9E-979B-F4DB0F8E861D}"/>
            </a:ext>
          </a:extLst>
        </xdr:cNvPr>
        <xdr:cNvSpPr>
          <a:spLocks noChangeShapeType="1"/>
        </xdr:cNvSpPr>
      </xdr:nvSpPr>
      <xdr:spPr bwMode="auto">
        <a:xfrm flipH="1">
          <a:off x="1266825" y="35699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797" name="Line 8">
          <a:extLst>
            <a:ext uri="{FF2B5EF4-FFF2-40B4-BE49-F238E27FC236}">
              <a16:creationId xmlns:a16="http://schemas.microsoft.com/office/drawing/2014/main" id="{2FFE0ED1-9D3D-4332-8AD5-11C9232C9E8F}"/>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798" name="Line 7">
          <a:extLst>
            <a:ext uri="{FF2B5EF4-FFF2-40B4-BE49-F238E27FC236}">
              <a16:creationId xmlns:a16="http://schemas.microsoft.com/office/drawing/2014/main" id="{04C32B2A-8DAB-4040-A0BA-3C319407A169}"/>
            </a:ext>
          </a:extLst>
        </xdr:cNvPr>
        <xdr:cNvSpPr>
          <a:spLocks noChangeShapeType="1"/>
        </xdr:cNvSpPr>
      </xdr:nvSpPr>
      <xdr:spPr bwMode="auto">
        <a:xfrm flipH="1" flipV="1">
          <a:off x="1266825" y="243268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799" name="Line 8">
          <a:extLst>
            <a:ext uri="{FF2B5EF4-FFF2-40B4-BE49-F238E27FC236}">
              <a16:creationId xmlns:a16="http://schemas.microsoft.com/office/drawing/2014/main" id="{1EF7EE98-91D3-46F8-9F08-395EF070A646}"/>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800" name="Line 8">
          <a:extLst>
            <a:ext uri="{FF2B5EF4-FFF2-40B4-BE49-F238E27FC236}">
              <a16:creationId xmlns:a16="http://schemas.microsoft.com/office/drawing/2014/main" id="{B9517ABE-CF24-4B3E-9DD6-8D74CB4245F8}"/>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801" name="Line 8">
          <a:extLst>
            <a:ext uri="{FF2B5EF4-FFF2-40B4-BE49-F238E27FC236}">
              <a16:creationId xmlns:a16="http://schemas.microsoft.com/office/drawing/2014/main" id="{0C159F19-C22C-4B73-9326-49345A215629}"/>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802" name="Line 8">
          <a:extLst>
            <a:ext uri="{FF2B5EF4-FFF2-40B4-BE49-F238E27FC236}">
              <a16:creationId xmlns:a16="http://schemas.microsoft.com/office/drawing/2014/main" id="{152C8F8B-7C76-4144-AFEF-63866DC8F3CE}"/>
            </a:ext>
          </a:extLst>
        </xdr:cNvPr>
        <xdr:cNvSpPr>
          <a:spLocks noChangeShapeType="1"/>
        </xdr:cNvSpPr>
      </xdr:nvSpPr>
      <xdr:spPr bwMode="auto">
        <a:xfrm flipH="1">
          <a:off x="1266825" y="50968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803" name="Line 8">
          <a:extLst>
            <a:ext uri="{FF2B5EF4-FFF2-40B4-BE49-F238E27FC236}">
              <a16:creationId xmlns:a16="http://schemas.microsoft.com/office/drawing/2014/main" id="{7D107A8F-43FC-4018-B0C7-90173DCDC194}"/>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804" name="Line 8">
          <a:extLst>
            <a:ext uri="{FF2B5EF4-FFF2-40B4-BE49-F238E27FC236}">
              <a16:creationId xmlns:a16="http://schemas.microsoft.com/office/drawing/2014/main" id="{66CD7806-DCA4-4536-9929-0C4C81841523}"/>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805" name="Line 8">
          <a:extLst>
            <a:ext uri="{FF2B5EF4-FFF2-40B4-BE49-F238E27FC236}">
              <a16:creationId xmlns:a16="http://schemas.microsoft.com/office/drawing/2014/main" id="{C9169441-65F8-4203-A1EB-4ADED248F617}"/>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806" name="Line 7">
          <a:extLst>
            <a:ext uri="{FF2B5EF4-FFF2-40B4-BE49-F238E27FC236}">
              <a16:creationId xmlns:a16="http://schemas.microsoft.com/office/drawing/2014/main" id="{47C776EB-5978-417C-8102-CCC0C447753B}"/>
            </a:ext>
          </a:extLst>
        </xdr:cNvPr>
        <xdr:cNvSpPr>
          <a:spLocks noChangeShapeType="1"/>
        </xdr:cNvSpPr>
      </xdr:nvSpPr>
      <xdr:spPr bwMode="auto">
        <a:xfrm flipH="1" flipV="1">
          <a:off x="1266825" y="243268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807" name="Line 8">
          <a:extLst>
            <a:ext uri="{FF2B5EF4-FFF2-40B4-BE49-F238E27FC236}">
              <a16:creationId xmlns:a16="http://schemas.microsoft.com/office/drawing/2014/main" id="{93187FAB-7B38-426E-ADEE-482A7F726E3B}"/>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808" name="Line 8">
          <a:extLst>
            <a:ext uri="{FF2B5EF4-FFF2-40B4-BE49-F238E27FC236}">
              <a16:creationId xmlns:a16="http://schemas.microsoft.com/office/drawing/2014/main" id="{A833DBC8-2EF5-4FD2-866F-93CE186D5116}"/>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809" name="Line 8">
          <a:extLst>
            <a:ext uri="{FF2B5EF4-FFF2-40B4-BE49-F238E27FC236}">
              <a16:creationId xmlns:a16="http://schemas.microsoft.com/office/drawing/2014/main" id="{2CF4FF9A-082D-4F9D-B432-8D0BEE2EA2A7}"/>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810" name="Line 8">
          <a:extLst>
            <a:ext uri="{FF2B5EF4-FFF2-40B4-BE49-F238E27FC236}">
              <a16:creationId xmlns:a16="http://schemas.microsoft.com/office/drawing/2014/main" id="{3F65C499-ADBF-4E0C-B91F-A1BF63E3D452}"/>
            </a:ext>
          </a:extLst>
        </xdr:cNvPr>
        <xdr:cNvSpPr>
          <a:spLocks noChangeShapeType="1"/>
        </xdr:cNvSpPr>
      </xdr:nvSpPr>
      <xdr:spPr bwMode="auto">
        <a:xfrm flipH="1">
          <a:off x="1266825" y="50968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811" name="Line 8">
          <a:extLst>
            <a:ext uri="{FF2B5EF4-FFF2-40B4-BE49-F238E27FC236}">
              <a16:creationId xmlns:a16="http://schemas.microsoft.com/office/drawing/2014/main" id="{6A6D8676-0CDF-4B46-B25C-7ECB85731D43}"/>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812" name="Line 8">
          <a:extLst>
            <a:ext uri="{FF2B5EF4-FFF2-40B4-BE49-F238E27FC236}">
              <a16:creationId xmlns:a16="http://schemas.microsoft.com/office/drawing/2014/main" id="{7B045A6B-0B97-4DE6-85E8-CD9AB701AB9B}"/>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47625</xdr:colOff>
      <xdr:row>310</xdr:row>
      <xdr:rowOff>114300</xdr:rowOff>
    </xdr:to>
    <xdr:sp macro="" textlink="">
      <xdr:nvSpPr>
        <xdr:cNvPr id="813" name="Line 8">
          <a:extLst>
            <a:ext uri="{FF2B5EF4-FFF2-40B4-BE49-F238E27FC236}">
              <a16:creationId xmlns:a16="http://schemas.microsoft.com/office/drawing/2014/main" id="{3019F8E3-1073-4C58-A7FC-300FFB6BAE64}"/>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814" name="Line 7">
          <a:extLst>
            <a:ext uri="{FF2B5EF4-FFF2-40B4-BE49-F238E27FC236}">
              <a16:creationId xmlns:a16="http://schemas.microsoft.com/office/drawing/2014/main" id="{04D40397-C006-4545-B683-5B9C1CC3AF59}"/>
            </a:ext>
          </a:extLst>
        </xdr:cNvPr>
        <xdr:cNvSpPr>
          <a:spLocks noChangeShapeType="1"/>
        </xdr:cNvSpPr>
      </xdr:nvSpPr>
      <xdr:spPr bwMode="auto">
        <a:xfrm flipH="1" flipV="1">
          <a:off x="1266825" y="243268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815" name="Line 8">
          <a:extLst>
            <a:ext uri="{FF2B5EF4-FFF2-40B4-BE49-F238E27FC236}">
              <a16:creationId xmlns:a16="http://schemas.microsoft.com/office/drawing/2014/main" id="{398AD385-B65A-404E-8401-AEA4678D6B0E}"/>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47625</xdr:colOff>
      <xdr:row>324</xdr:row>
      <xdr:rowOff>114300</xdr:rowOff>
    </xdr:to>
    <xdr:sp macro="" textlink="">
      <xdr:nvSpPr>
        <xdr:cNvPr id="816" name="Line 8">
          <a:extLst>
            <a:ext uri="{FF2B5EF4-FFF2-40B4-BE49-F238E27FC236}">
              <a16:creationId xmlns:a16="http://schemas.microsoft.com/office/drawing/2014/main" id="{C07104C2-3D22-4794-BEC3-5E37089A9AF2}"/>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47625</xdr:colOff>
      <xdr:row>324</xdr:row>
      <xdr:rowOff>114300</xdr:rowOff>
    </xdr:to>
    <xdr:sp macro="" textlink="">
      <xdr:nvSpPr>
        <xdr:cNvPr id="817" name="Line 8">
          <a:extLst>
            <a:ext uri="{FF2B5EF4-FFF2-40B4-BE49-F238E27FC236}">
              <a16:creationId xmlns:a16="http://schemas.microsoft.com/office/drawing/2014/main" id="{823A5BDC-EB54-4E22-99C1-B1682E809CC5}"/>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818" name="Line 8">
          <a:extLst>
            <a:ext uri="{FF2B5EF4-FFF2-40B4-BE49-F238E27FC236}">
              <a16:creationId xmlns:a16="http://schemas.microsoft.com/office/drawing/2014/main" id="{EF99C939-A9C5-40BD-88AE-6951EC79C1EC}"/>
            </a:ext>
          </a:extLst>
        </xdr:cNvPr>
        <xdr:cNvSpPr>
          <a:spLocks noChangeShapeType="1"/>
        </xdr:cNvSpPr>
      </xdr:nvSpPr>
      <xdr:spPr bwMode="auto">
        <a:xfrm flipH="1">
          <a:off x="1266825" y="50968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47625</xdr:colOff>
      <xdr:row>310</xdr:row>
      <xdr:rowOff>114300</xdr:rowOff>
    </xdr:to>
    <xdr:sp macro="" textlink="">
      <xdr:nvSpPr>
        <xdr:cNvPr id="819" name="Line 8">
          <a:extLst>
            <a:ext uri="{FF2B5EF4-FFF2-40B4-BE49-F238E27FC236}">
              <a16:creationId xmlns:a16="http://schemas.microsoft.com/office/drawing/2014/main" id="{ABF1409F-9971-4BC1-B591-EA98AC8745A9}"/>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820" name="Line 8">
          <a:extLst>
            <a:ext uri="{FF2B5EF4-FFF2-40B4-BE49-F238E27FC236}">
              <a16:creationId xmlns:a16="http://schemas.microsoft.com/office/drawing/2014/main" id="{D496710B-32BC-4A23-86EE-76FF51E15CA3}"/>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821" name="Line 8">
          <a:extLst>
            <a:ext uri="{FF2B5EF4-FFF2-40B4-BE49-F238E27FC236}">
              <a16:creationId xmlns:a16="http://schemas.microsoft.com/office/drawing/2014/main" id="{1B0CD463-45CC-42A9-BA43-35CF87C06CF7}"/>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822" name="Line 7">
          <a:extLst>
            <a:ext uri="{FF2B5EF4-FFF2-40B4-BE49-F238E27FC236}">
              <a16:creationId xmlns:a16="http://schemas.microsoft.com/office/drawing/2014/main" id="{F1B46665-C2DE-4545-B57D-AD3C7806195F}"/>
            </a:ext>
          </a:extLst>
        </xdr:cNvPr>
        <xdr:cNvSpPr>
          <a:spLocks noChangeShapeType="1"/>
        </xdr:cNvSpPr>
      </xdr:nvSpPr>
      <xdr:spPr bwMode="auto">
        <a:xfrm flipH="1" flipV="1">
          <a:off x="1266825" y="243268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823" name="Line 8">
          <a:extLst>
            <a:ext uri="{FF2B5EF4-FFF2-40B4-BE49-F238E27FC236}">
              <a16:creationId xmlns:a16="http://schemas.microsoft.com/office/drawing/2014/main" id="{FC6215C6-D73D-479D-BD01-28768E7C721C}"/>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824" name="Line 8">
          <a:extLst>
            <a:ext uri="{FF2B5EF4-FFF2-40B4-BE49-F238E27FC236}">
              <a16:creationId xmlns:a16="http://schemas.microsoft.com/office/drawing/2014/main" id="{07C3CAC2-E6FE-40FD-97E8-A3EFD4C50A75}"/>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825" name="Line 8">
          <a:extLst>
            <a:ext uri="{FF2B5EF4-FFF2-40B4-BE49-F238E27FC236}">
              <a16:creationId xmlns:a16="http://schemas.microsoft.com/office/drawing/2014/main" id="{AE5B2A63-807C-4432-9CF7-FEAE517B6605}"/>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826" name="Line 8">
          <a:extLst>
            <a:ext uri="{FF2B5EF4-FFF2-40B4-BE49-F238E27FC236}">
              <a16:creationId xmlns:a16="http://schemas.microsoft.com/office/drawing/2014/main" id="{3A53DEB1-567E-4FF9-9F77-B0BB4C914A78}"/>
            </a:ext>
          </a:extLst>
        </xdr:cNvPr>
        <xdr:cNvSpPr>
          <a:spLocks noChangeShapeType="1"/>
        </xdr:cNvSpPr>
      </xdr:nvSpPr>
      <xdr:spPr bwMode="auto">
        <a:xfrm flipH="1">
          <a:off x="1266825" y="50968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827" name="Line 8">
          <a:extLst>
            <a:ext uri="{FF2B5EF4-FFF2-40B4-BE49-F238E27FC236}">
              <a16:creationId xmlns:a16="http://schemas.microsoft.com/office/drawing/2014/main" id="{CA8DF366-A292-4785-9FF7-E847C9D2FA1C}"/>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828" name="Line 8">
          <a:extLst>
            <a:ext uri="{FF2B5EF4-FFF2-40B4-BE49-F238E27FC236}">
              <a16:creationId xmlns:a16="http://schemas.microsoft.com/office/drawing/2014/main" id="{FEA33927-0AC8-4F76-BBD4-7D01B8C682E9}"/>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305</xdr:row>
      <xdr:rowOff>114300</xdr:rowOff>
    </xdr:from>
    <xdr:to>
      <xdr:col>2</xdr:col>
      <xdr:colOff>85725</xdr:colOff>
      <xdr:row>305</xdr:row>
      <xdr:rowOff>114300</xdr:rowOff>
    </xdr:to>
    <xdr:sp macro="" textlink="">
      <xdr:nvSpPr>
        <xdr:cNvPr id="829" name="Line 8">
          <a:extLst>
            <a:ext uri="{FF2B5EF4-FFF2-40B4-BE49-F238E27FC236}">
              <a16:creationId xmlns:a16="http://schemas.microsoft.com/office/drawing/2014/main" id="{B8A7272A-ABB0-465B-8F14-A496CD1BD908}"/>
            </a:ext>
          </a:extLst>
        </xdr:cNvPr>
        <xdr:cNvSpPr>
          <a:spLocks noChangeShapeType="1"/>
        </xdr:cNvSpPr>
      </xdr:nvSpPr>
      <xdr:spPr bwMode="auto">
        <a:xfrm flipH="1">
          <a:off x="1266825" y="499967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151</xdr:row>
      <xdr:rowOff>95250</xdr:rowOff>
    </xdr:from>
    <xdr:to>
      <xdr:col>3</xdr:col>
      <xdr:colOff>28575</xdr:colOff>
      <xdr:row>151</xdr:row>
      <xdr:rowOff>104775</xdr:rowOff>
    </xdr:to>
    <xdr:sp macro="" textlink="">
      <xdr:nvSpPr>
        <xdr:cNvPr id="830" name="Line 7">
          <a:extLst>
            <a:ext uri="{FF2B5EF4-FFF2-40B4-BE49-F238E27FC236}">
              <a16:creationId xmlns:a16="http://schemas.microsoft.com/office/drawing/2014/main" id="{520430B5-1EE8-4447-8896-66374720BB70}"/>
            </a:ext>
          </a:extLst>
        </xdr:cNvPr>
        <xdr:cNvSpPr>
          <a:spLocks noChangeShapeType="1"/>
        </xdr:cNvSpPr>
      </xdr:nvSpPr>
      <xdr:spPr bwMode="auto">
        <a:xfrm flipH="1" flipV="1">
          <a:off x="1266825" y="2465070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831" name="Line 8">
          <a:extLst>
            <a:ext uri="{FF2B5EF4-FFF2-40B4-BE49-F238E27FC236}">
              <a16:creationId xmlns:a16="http://schemas.microsoft.com/office/drawing/2014/main" id="{9386239B-D209-4E61-BB36-AC06B1CA1DEC}"/>
            </a:ext>
          </a:extLst>
        </xdr:cNvPr>
        <xdr:cNvSpPr>
          <a:spLocks noChangeShapeType="1"/>
        </xdr:cNvSpPr>
      </xdr:nvSpPr>
      <xdr:spPr bwMode="auto">
        <a:xfrm flipH="1">
          <a:off x="1266825" y="24831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319</xdr:row>
      <xdr:rowOff>114300</xdr:rowOff>
    </xdr:from>
    <xdr:to>
      <xdr:col>2</xdr:col>
      <xdr:colOff>76200</xdr:colOff>
      <xdr:row>319</xdr:row>
      <xdr:rowOff>114300</xdr:rowOff>
    </xdr:to>
    <xdr:sp macro="" textlink="">
      <xdr:nvSpPr>
        <xdr:cNvPr id="832" name="Line 8">
          <a:extLst>
            <a:ext uri="{FF2B5EF4-FFF2-40B4-BE49-F238E27FC236}">
              <a16:creationId xmlns:a16="http://schemas.microsoft.com/office/drawing/2014/main" id="{3549CD1F-5EBA-463C-A07D-85F93426B2E5}"/>
            </a:ext>
          </a:extLst>
        </xdr:cNvPr>
        <xdr:cNvSpPr>
          <a:spLocks noChangeShapeType="1"/>
        </xdr:cNvSpPr>
      </xdr:nvSpPr>
      <xdr:spPr bwMode="auto">
        <a:xfrm flipH="1">
          <a:off x="1266825" y="52263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319</xdr:row>
      <xdr:rowOff>114300</xdr:rowOff>
    </xdr:from>
    <xdr:to>
      <xdr:col>2</xdr:col>
      <xdr:colOff>76200</xdr:colOff>
      <xdr:row>319</xdr:row>
      <xdr:rowOff>114300</xdr:rowOff>
    </xdr:to>
    <xdr:sp macro="" textlink="">
      <xdr:nvSpPr>
        <xdr:cNvPr id="833" name="Line 8">
          <a:extLst>
            <a:ext uri="{FF2B5EF4-FFF2-40B4-BE49-F238E27FC236}">
              <a16:creationId xmlns:a16="http://schemas.microsoft.com/office/drawing/2014/main" id="{CD1685A6-63BB-4C08-9074-7A670AD96618}"/>
            </a:ext>
          </a:extLst>
        </xdr:cNvPr>
        <xdr:cNvSpPr>
          <a:spLocks noChangeShapeType="1"/>
        </xdr:cNvSpPr>
      </xdr:nvSpPr>
      <xdr:spPr bwMode="auto">
        <a:xfrm flipH="1">
          <a:off x="1266825" y="52263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306</xdr:row>
      <xdr:rowOff>95250</xdr:rowOff>
    </xdr:from>
    <xdr:to>
      <xdr:col>2</xdr:col>
      <xdr:colOff>47625</xdr:colOff>
      <xdr:row>306</xdr:row>
      <xdr:rowOff>104775</xdr:rowOff>
    </xdr:to>
    <xdr:sp macro="" textlink="">
      <xdr:nvSpPr>
        <xdr:cNvPr id="834" name="Line 7">
          <a:extLst>
            <a:ext uri="{FF2B5EF4-FFF2-40B4-BE49-F238E27FC236}">
              <a16:creationId xmlns:a16="http://schemas.microsoft.com/office/drawing/2014/main" id="{F5CC9E84-7211-4B1A-A7A5-96F5437724F3}"/>
            </a:ext>
          </a:extLst>
        </xdr:cNvPr>
        <xdr:cNvSpPr>
          <a:spLocks noChangeShapeType="1"/>
        </xdr:cNvSpPr>
      </xdr:nvSpPr>
      <xdr:spPr bwMode="auto">
        <a:xfrm flipH="1" flipV="1">
          <a:off x="1266825" y="5013960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307</xdr:row>
      <xdr:rowOff>114300</xdr:rowOff>
    </xdr:from>
    <xdr:to>
      <xdr:col>2</xdr:col>
      <xdr:colOff>0</xdr:colOff>
      <xdr:row>307</xdr:row>
      <xdr:rowOff>114300</xdr:rowOff>
    </xdr:to>
    <xdr:sp macro="" textlink="">
      <xdr:nvSpPr>
        <xdr:cNvPr id="835" name="Line 8">
          <a:extLst>
            <a:ext uri="{FF2B5EF4-FFF2-40B4-BE49-F238E27FC236}">
              <a16:creationId xmlns:a16="http://schemas.microsoft.com/office/drawing/2014/main" id="{4D23C8AC-1E2F-4017-BC9B-A8039A1CA38A}"/>
            </a:ext>
          </a:extLst>
        </xdr:cNvPr>
        <xdr:cNvSpPr>
          <a:spLocks noChangeShapeType="1"/>
        </xdr:cNvSpPr>
      </xdr:nvSpPr>
      <xdr:spPr bwMode="auto">
        <a:xfrm flipH="1">
          <a:off x="1266825" y="503205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305</xdr:row>
      <xdr:rowOff>114300</xdr:rowOff>
    </xdr:from>
    <xdr:to>
      <xdr:col>2</xdr:col>
      <xdr:colOff>85725</xdr:colOff>
      <xdr:row>305</xdr:row>
      <xdr:rowOff>114300</xdr:rowOff>
    </xdr:to>
    <xdr:sp macro="" textlink="">
      <xdr:nvSpPr>
        <xdr:cNvPr id="836" name="Line 8">
          <a:extLst>
            <a:ext uri="{FF2B5EF4-FFF2-40B4-BE49-F238E27FC236}">
              <a16:creationId xmlns:a16="http://schemas.microsoft.com/office/drawing/2014/main" id="{C5C623D1-9C44-4DD6-B160-A8D2879A0338}"/>
            </a:ext>
          </a:extLst>
        </xdr:cNvPr>
        <xdr:cNvSpPr>
          <a:spLocks noChangeShapeType="1"/>
        </xdr:cNvSpPr>
      </xdr:nvSpPr>
      <xdr:spPr bwMode="auto">
        <a:xfrm flipH="1">
          <a:off x="1266825" y="499967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837" name="Line 8">
          <a:extLst>
            <a:ext uri="{FF2B5EF4-FFF2-40B4-BE49-F238E27FC236}">
              <a16:creationId xmlns:a16="http://schemas.microsoft.com/office/drawing/2014/main" id="{FC6C4D33-BD94-450E-95A3-BDEBF6707DED}"/>
            </a:ext>
          </a:extLst>
        </xdr:cNvPr>
        <xdr:cNvSpPr>
          <a:spLocks noChangeShapeType="1"/>
        </xdr:cNvSpPr>
      </xdr:nvSpPr>
      <xdr:spPr bwMode="auto">
        <a:xfrm flipH="1">
          <a:off x="1266825" y="24831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466725</xdr:colOff>
      <xdr:row>310</xdr:row>
      <xdr:rowOff>161925</xdr:rowOff>
    </xdr:from>
    <xdr:to>
      <xdr:col>1</xdr:col>
      <xdr:colOff>28575</xdr:colOff>
      <xdr:row>311</xdr:row>
      <xdr:rowOff>0</xdr:rowOff>
    </xdr:to>
    <xdr:sp macro="" textlink="">
      <xdr:nvSpPr>
        <xdr:cNvPr id="838" name="Line 4">
          <a:extLst>
            <a:ext uri="{FF2B5EF4-FFF2-40B4-BE49-F238E27FC236}">
              <a16:creationId xmlns:a16="http://schemas.microsoft.com/office/drawing/2014/main" id="{176C4DCC-1087-4A95-B090-F63175F33B0B}"/>
            </a:ext>
          </a:extLst>
        </xdr:cNvPr>
        <xdr:cNvSpPr>
          <a:spLocks noChangeShapeType="1"/>
        </xdr:cNvSpPr>
      </xdr:nvSpPr>
      <xdr:spPr bwMode="auto">
        <a:xfrm>
          <a:off x="463550" y="50850800"/>
          <a:ext cx="32385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302</xdr:row>
      <xdr:rowOff>95250</xdr:rowOff>
    </xdr:from>
    <xdr:to>
      <xdr:col>3</xdr:col>
      <xdr:colOff>38100</xdr:colOff>
      <xdr:row>302</xdr:row>
      <xdr:rowOff>104775</xdr:rowOff>
    </xdr:to>
    <xdr:sp macro="" textlink="">
      <xdr:nvSpPr>
        <xdr:cNvPr id="839" name="Line 7">
          <a:extLst>
            <a:ext uri="{FF2B5EF4-FFF2-40B4-BE49-F238E27FC236}">
              <a16:creationId xmlns:a16="http://schemas.microsoft.com/office/drawing/2014/main" id="{70D4D5A8-BB89-4043-A47F-DDDCA236B29B}"/>
            </a:ext>
          </a:extLst>
        </xdr:cNvPr>
        <xdr:cNvSpPr>
          <a:spLocks noChangeShapeType="1"/>
        </xdr:cNvSpPr>
      </xdr:nvSpPr>
      <xdr:spPr bwMode="auto">
        <a:xfrm flipH="1" flipV="1">
          <a:off x="1266825" y="4949190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303</xdr:row>
      <xdr:rowOff>114300</xdr:rowOff>
    </xdr:from>
    <xdr:to>
      <xdr:col>2</xdr:col>
      <xdr:colOff>676275</xdr:colOff>
      <xdr:row>303</xdr:row>
      <xdr:rowOff>114300</xdr:rowOff>
    </xdr:to>
    <xdr:sp macro="" textlink="">
      <xdr:nvSpPr>
        <xdr:cNvPr id="840" name="Line 8">
          <a:extLst>
            <a:ext uri="{FF2B5EF4-FFF2-40B4-BE49-F238E27FC236}">
              <a16:creationId xmlns:a16="http://schemas.microsoft.com/office/drawing/2014/main" id="{6828589A-2861-4E95-91B3-612E22510177}"/>
            </a:ext>
          </a:extLst>
        </xdr:cNvPr>
        <xdr:cNvSpPr>
          <a:spLocks noChangeShapeType="1"/>
        </xdr:cNvSpPr>
      </xdr:nvSpPr>
      <xdr:spPr bwMode="auto">
        <a:xfrm flipH="1">
          <a:off x="1266825" y="496728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419100</xdr:colOff>
      <xdr:row>71</xdr:row>
      <xdr:rowOff>91440</xdr:rowOff>
    </xdr:from>
    <xdr:to>
      <xdr:col>3</xdr:col>
      <xdr:colOff>38100</xdr:colOff>
      <xdr:row>71</xdr:row>
      <xdr:rowOff>99060</xdr:rowOff>
    </xdr:to>
    <xdr:sp macro="" textlink="">
      <xdr:nvSpPr>
        <xdr:cNvPr id="841" name="Line 7">
          <a:extLst>
            <a:ext uri="{FF2B5EF4-FFF2-40B4-BE49-F238E27FC236}">
              <a16:creationId xmlns:a16="http://schemas.microsoft.com/office/drawing/2014/main" id="{FE256AC6-10F1-4AE1-88B1-FDC459835CD6}"/>
            </a:ext>
          </a:extLst>
        </xdr:cNvPr>
        <xdr:cNvSpPr>
          <a:spLocks noChangeShapeType="1"/>
        </xdr:cNvSpPr>
      </xdr:nvSpPr>
      <xdr:spPr bwMode="auto">
        <a:xfrm flipH="1" flipV="1">
          <a:off x="1266825" y="11661140"/>
          <a:ext cx="0" cy="1397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487680</xdr:colOff>
      <xdr:row>72</xdr:row>
      <xdr:rowOff>114300</xdr:rowOff>
    </xdr:from>
    <xdr:to>
      <xdr:col>2</xdr:col>
      <xdr:colOff>609600</xdr:colOff>
      <xdr:row>72</xdr:row>
      <xdr:rowOff>114300</xdr:rowOff>
    </xdr:to>
    <xdr:sp macro="" textlink="">
      <xdr:nvSpPr>
        <xdr:cNvPr id="842" name="Line 8">
          <a:extLst>
            <a:ext uri="{FF2B5EF4-FFF2-40B4-BE49-F238E27FC236}">
              <a16:creationId xmlns:a16="http://schemas.microsoft.com/office/drawing/2014/main" id="{BBC68D25-A8EC-4402-836B-D45443E506C5}"/>
            </a:ext>
          </a:extLst>
        </xdr:cNvPr>
        <xdr:cNvSpPr>
          <a:spLocks noChangeShapeType="1"/>
        </xdr:cNvSpPr>
      </xdr:nvSpPr>
      <xdr:spPr bwMode="auto">
        <a:xfrm flipH="1">
          <a:off x="1266825" y="11849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340</xdr:row>
      <xdr:rowOff>114300</xdr:rowOff>
    </xdr:from>
    <xdr:to>
      <xdr:col>2</xdr:col>
      <xdr:colOff>76200</xdr:colOff>
      <xdr:row>340</xdr:row>
      <xdr:rowOff>114300</xdr:rowOff>
    </xdr:to>
    <xdr:sp macro="" textlink="">
      <xdr:nvSpPr>
        <xdr:cNvPr id="843" name="Line 8">
          <a:extLst>
            <a:ext uri="{FF2B5EF4-FFF2-40B4-BE49-F238E27FC236}">
              <a16:creationId xmlns:a16="http://schemas.microsoft.com/office/drawing/2014/main" id="{8B962DF5-BC0C-4C7F-96F7-404A52A16201}"/>
            </a:ext>
          </a:extLst>
        </xdr:cNvPr>
        <xdr:cNvSpPr>
          <a:spLocks noChangeShapeType="1"/>
        </xdr:cNvSpPr>
      </xdr:nvSpPr>
      <xdr:spPr bwMode="auto">
        <a:xfrm flipH="1">
          <a:off x="1266825" y="55664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340</xdr:row>
      <xdr:rowOff>114300</xdr:rowOff>
    </xdr:from>
    <xdr:to>
      <xdr:col>2</xdr:col>
      <xdr:colOff>76200</xdr:colOff>
      <xdr:row>340</xdr:row>
      <xdr:rowOff>114300</xdr:rowOff>
    </xdr:to>
    <xdr:sp macro="" textlink="">
      <xdr:nvSpPr>
        <xdr:cNvPr id="844" name="Line 8">
          <a:extLst>
            <a:ext uri="{FF2B5EF4-FFF2-40B4-BE49-F238E27FC236}">
              <a16:creationId xmlns:a16="http://schemas.microsoft.com/office/drawing/2014/main" id="{80451A28-2D0C-48AE-8D74-5028D613800D}"/>
            </a:ext>
          </a:extLst>
        </xdr:cNvPr>
        <xdr:cNvSpPr>
          <a:spLocks noChangeShapeType="1"/>
        </xdr:cNvSpPr>
      </xdr:nvSpPr>
      <xdr:spPr bwMode="auto">
        <a:xfrm flipH="1">
          <a:off x="1266825" y="55664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333</xdr:row>
      <xdr:rowOff>114300</xdr:rowOff>
    </xdr:from>
    <xdr:to>
      <xdr:col>2</xdr:col>
      <xdr:colOff>76200</xdr:colOff>
      <xdr:row>333</xdr:row>
      <xdr:rowOff>114300</xdr:rowOff>
    </xdr:to>
    <xdr:sp macro="" textlink="">
      <xdr:nvSpPr>
        <xdr:cNvPr id="845" name="Line 8">
          <a:extLst>
            <a:ext uri="{FF2B5EF4-FFF2-40B4-BE49-F238E27FC236}">
              <a16:creationId xmlns:a16="http://schemas.microsoft.com/office/drawing/2014/main" id="{A5300AD9-395D-45C2-A454-C91A86290F03}"/>
            </a:ext>
          </a:extLst>
        </xdr:cNvPr>
        <xdr:cNvSpPr>
          <a:spLocks noChangeShapeType="1"/>
        </xdr:cNvSpPr>
      </xdr:nvSpPr>
      <xdr:spPr bwMode="auto">
        <a:xfrm flipH="1">
          <a:off x="1266825" y="54530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46" name="Line 8">
          <a:extLst>
            <a:ext uri="{FF2B5EF4-FFF2-40B4-BE49-F238E27FC236}">
              <a16:creationId xmlns:a16="http://schemas.microsoft.com/office/drawing/2014/main" id="{35D47B7C-355F-494D-B6A6-AC2CD2401D2D}"/>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47" name="Line 8">
          <a:extLst>
            <a:ext uri="{FF2B5EF4-FFF2-40B4-BE49-F238E27FC236}">
              <a16:creationId xmlns:a16="http://schemas.microsoft.com/office/drawing/2014/main" id="{9B7CA6FA-340F-4F0B-9268-51DBDB6BC634}"/>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48" name="Line 8">
          <a:extLst>
            <a:ext uri="{FF2B5EF4-FFF2-40B4-BE49-F238E27FC236}">
              <a16:creationId xmlns:a16="http://schemas.microsoft.com/office/drawing/2014/main" id="{D25AADB2-9596-4963-B91A-32B640E39ED1}"/>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49" name="Line 8">
          <a:extLst>
            <a:ext uri="{FF2B5EF4-FFF2-40B4-BE49-F238E27FC236}">
              <a16:creationId xmlns:a16="http://schemas.microsoft.com/office/drawing/2014/main" id="{0981390E-5AAF-427D-8DC9-03AD6EF72C61}"/>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50" name="Line 8">
          <a:extLst>
            <a:ext uri="{FF2B5EF4-FFF2-40B4-BE49-F238E27FC236}">
              <a16:creationId xmlns:a16="http://schemas.microsoft.com/office/drawing/2014/main" id="{A70DE828-1315-4D47-8151-F6E10F10ADD7}"/>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51" name="Line 8">
          <a:extLst>
            <a:ext uri="{FF2B5EF4-FFF2-40B4-BE49-F238E27FC236}">
              <a16:creationId xmlns:a16="http://schemas.microsoft.com/office/drawing/2014/main" id="{C4318747-2E12-4715-AA1F-D865A5742C48}"/>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47625</xdr:colOff>
      <xdr:row>326</xdr:row>
      <xdr:rowOff>114300</xdr:rowOff>
    </xdr:to>
    <xdr:sp macro="" textlink="">
      <xdr:nvSpPr>
        <xdr:cNvPr id="852" name="Line 8">
          <a:extLst>
            <a:ext uri="{FF2B5EF4-FFF2-40B4-BE49-F238E27FC236}">
              <a16:creationId xmlns:a16="http://schemas.microsoft.com/office/drawing/2014/main" id="{0BD74C00-1F10-4B99-9657-1166EFAD1486}"/>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47625</xdr:colOff>
      <xdr:row>326</xdr:row>
      <xdr:rowOff>114300</xdr:rowOff>
    </xdr:to>
    <xdr:sp macro="" textlink="">
      <xdr:nvSpPr>
        <xdr:cNvPr id="853" name="Line 8">
          <a:extLst>
            <a:ext uri="{FF2B5EF4-FFF2-40B4-BE49-F238E27FC236}">
              <a16:creationId xmlns:a16="http://schemas.microsoft.com/office/drawing/2014/main" id="{477181F2-5586-411A-8FB6-8DF3796503BC}"/>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54" name="Line 8">
          <a:extLst>
            <a:ext uri="{FF2B5EF4-FFF2-40B4-BE49-F238E27FC236}">
              <a16:creationId xmlns:a16="http://schemas.microsoft.com/office/drawing/2014/main" id="{4E99CE2B-E8BF-428C-9A97-C2205CB914FB}"/>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55" name="Line 8">
          <a:extLst>
            <a:ext uri="{FF2B5EF4-FFF2-40B4-BE49-F238E27FC236}">
              <a16:creationId xmlns:a16="http://schemas.microsoft.com/office/drawing/2014/main" id="{1C46BA87-D564-4785-88AA-6D94202253CE}"/>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56" name="Line 8">
          <a:extLst>
            <a:ext uri="{FF2B5EF4-FFF2-40B4-BE49-F238E27FC236}">
              <a16:creationId xmlns:a16="http://schemas.microsoft.com/office/drawing/2014/main" id="{4FEC98B2-0864-4E5B-808D-DA69123C5CAA}"/>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57" name="Line 8">
          <a:extLst>
            <a:ext uri="{FF2B5EF4-FFF2-40B4-BE49-F238E27FC236}">
              <a16:creationId xmlns:a16="http://schemas.microsoft.com/office/drawing/2014/main" id="{82BE793D-3300-40B7-B82E-24441A1A601D}"/>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58" name="Line 8">
          <a:extLst>
            <a:ext uri="{FF2B5EF4-FFF2-40B4-BE49-F238E27FC236}">
              <a16:creationId xmlns:a16="http://schemas.microsoft.com/office/drawing/2014/main" id="{089B61A1-B2A5-4A25-BB94-A2FA185C50ED}"/>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59" name="Line 8">
          <a:extLst>
            <a:ext uri="{FF2B5EF4-FFF2-40B4-BE49-F238E27FC236}">
              <a16:creationId xmlns:a16="http://schemas.microsoft.com/office/drawing/2014/main" id="{25D0380B-62A6-404C-A64E-1E77F5A59AEF}"/>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60" name="Line 8">
          <a:extLst>
            <a:ext uri="{FF2B5EF4-FFF2-40B4-BE49-F238E27FC236}">
              <a16:creationId xmlns:a16="http://schemas.microsoft.com/office/drawing/2014/main" id="{44D4EA9D-5D10-4A81-91A3-91B3E2722E5F}"/>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61" name="Line 8">
          <a:extLst>
            <a:ext uri="{FF2B5EF4-FFF2-40B4-BE49-F238E27FC236}">
              <a16:creationId xmlns:a16="http://schemas.microsoft.com/office/drawing/2014/main" id="{87D98420-06A8-482A-BC4D-6F0464297A8F}"/>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47625</xdr:colOff>
      <xdr:row>222</xdr:row>
      <xdr:rowOff>114300</xdr:rowOff>
    </xdr:to>
    <xdr:sp macro="" textlink="">
      <xdr:nvSpPr>
        <xdr:cNvPr id="862" name="Line 8">
          <a:extLst>
            <a:ext uri="{FF2B5EF4-FFF2-40B4-BE49-F238E27FC236}">
              <a16:creationId xmlns:a16="http://schemas.microsoft.com/office/drawing/2014/main" id="{510DCE22-EBF3-4098-A2CF-7B4F75253148}"/>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47625</xdr:colOff>
      <xdr:row>222</xdr:row>
      <xdr:rowOff>114300</xdr:rowOff>
    </xdr:to>
    <xdr:sp macro="" textlink="">
      <xdr:nvSpPr>
        <xdr:cNvPr id="863" name="Line 8">
          <a:extLst>
            <a:ext uri="{FF2B5EF4-FFF2-40B4-BE49-F238E27FC236}">
              <a16:creationId xmlns:a16="http://schemas.microsoft.com/office/drawing/2014/main" id="{8E3802AF-1001-4FEF-8C0B-E712891C0020}"/>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64" name="Line 8">
          <a:extLst>
            <a:ext uri="{FF2B5EF4-FFF2-40B4-BE49-F238E27FC236}">
              <a16:creationId xmlns:a16="http://schemas.microsoft.com/office/drawing/2014/main" id="{035A2764-A112-4703-A3D0-E5AD0BD1FF40}"/>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65" name="Line 8">
          <a:extLst>
            <a:ext uri="{FF2B5EF4-FFF2-40B4-BE49-F238E27FC236}">
              <a16:creationId xmlns:a16="http://schemas.microsoft.com/office/drawing/2014/main" id="{D0E141E4-7895-47C4-809A-60A7D03C59FD}"/>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66" name="Line 8">
          <a:extLst>
            <a:ext uri="{FF2B5EF4-FFF2-40B4-BE49-F238E27FC236}">
              <a16:creationId xmlns:a16="http://schemas.microsoft.com/office/drawing/2014/main" id="{3B90EDE8-1AE6-49ED-9227-58B0E90DB2F8}"/>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67" name="Line 8">
          <a:extLst>
            <a:ext uri="{FF2B5EF4-FFF2-40B4-BE49-F238E27FC236}">
              <a16:creationId xmlns:a16="http://schemas.microsoft.com/office/drawing/2014/main" id="{F5A9AD42-6F04-4399-9EBB-D8B21C119A61}"/>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68" name="Line 8">
          <a:extLst>
            <a:ext uri="{FF2B5EF4-FFF2-40B4-BE49-F238E27FC236}">
              <a16:creationId xmlns:a16="http://schemas.microsoft.com/office/drawing/2014/main" id="{3C99062B-2E35-4B57-8C9F-46FA366F70A9}"/>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69" name="Line 8">
          <a:extLst>
            <a:ext uri="{FF2B5EF4-FFF2-40B4-BE49-F238E27FC236}">
              <a16:creationId xmlns:a16="http://schemas.microsoft.com/office/drawing/2014/main" id="{B94691D3-48A1-4A91-A36C-120FF2B14A60}"/>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70" name="Line 8">
          <a:extLst>
            <a:ext uri="{FF2B5EF4-FFF2-40B4-BE49-F238E27FC236}">
              <a16:creationId xmlns:a16="http://schemas.microsoft.com/office/drawing/2014/main" id="{7D4BA9E6-1C64-4C09-99E8-FB87F6E2E28C}"/>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71" name="Line 8">
          <a:extLst>
            <a:ext uri="{FF2B5EF4-FFF2-40B4-BE49-F238E27FC236}">
              <a16:creationId xmlns:a16="http://schemas.microsoft.com/office/drawing/2014/main" id="{47BC656D-EB45-4D66-A74D-F9335EE75BB6}"/>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47625</xdr:colOff>
      <xdr:row>226</xdr:row>
      <xdr:rowOff>114300</xdr:rowOff>
    </xdr:to>
    <xdr:sp macro="" textlink="">
      <xdr:nvSpPr>
        <xdr:cNvPr id="872" name="Line 8">
          <a:extLst>
            <a:ext uri="{FF2B5EF4-FFF2-40B4-BE49-F238E27FC236}">
              <a16:creationId xmlns:a16="http://schemas.microsoft.com/office/drawing/2014/main" id="{1F75AE1F-BD82-41A5-A953-69C86B99DCD2}"/>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47625</xdr:colOff>
      <xdr:row>226</xdr:row>
      <xdr:rowOff>114300</xdr:rowOff>
    </xdr:to>
    <xdr:sp macro="" textlink="">
      <xdr:nvSpPr>
        <xdr:cNvPr id="873" name="Line 8">
          <a:extLst>
            <a:ext uri="{FF2B5EF4-FFF2-40B4-BE49-F238E27FC236}">
              <a16:creationId xmlns:a16="http://schemas.microsoft.com/office/drawing/2014/main" id="{D4E448B6-BC8A-4875-8371-185725C0E36F}"/>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74" name="Line 8">
          <a:extLst>
            <a:ext uri="{FF2B5EF4-FFF2-40B4-BE49-F238E27FC236}">
              <a16:creationId xmlns:a16="http://schemas.microsoft.com/office/drawing/2014/main" id="{95E1C315-3CD4-4265-864D-6A53D4FDA50C}"/>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75" name="Line 8">
          <a:extLst>
            <a:ext uri="{FF2B5EF4-FFF2-40B4-BE49-F238E27FC236}">
              <a16:creationId xmlns:a16="http://schemas.microsoft.com/office/drawing/2014/main" id="{09DF1498-DA55-43DC-8F51-9D6DC5FCAEDC}"/>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76" name="Line 8">
          <a:extLst>
            <a:ext uri="{FF2B5EF4-FFF2-40B4-BE49-F238E27FC236}">
              <a16:creationId xmlns:a16="http://schemas.microsoft.com/office/drawing/2014/main" id="{8C2913BB-1244-4201-AD3F-B32FA1D5C287}"/>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77" name="Line 8">
          <a:extLst>
            <a:ext uri="{FF2B5EF4-FFF2-40B4-BE49-F238E27FC236}">
              <a16:creationId xmlns:a16="http://schemas.microsoft.com/office/drawing/2014/main" id="{8B9082B1-50FD-4D35-B078-3215AD366123}"/>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78" name="Line 8">
          <a:extLst>
            <a:ext uri="{FF2B5EF4-FFF2-40B4-BE49-F238E27FC236}">
              <a16:creationId xmlns:a16="http://schemas.microsoft.com/office/drawing/2014/main" id="{EB0073FD-4B11-440C-B1BD-EFC80BA2AC22}"/>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79" name="Line 8">
          <a:extLst>
            <a:ext uri="{FF2B5EF4-FFF2-40B4-BE49-F238E27FC236}">
              <a16:creationId xmlns:a16="http://schemas.microsoft.com/office/drawing/2014/main" id="{29E299AC-0228-4265-B9CE-0A63438CCD2A}"/>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80" name="Line 8">
          <a:extLst>
            <a:ext uri="{FF2B5EF4-FFF2-40B4-BE49-F238E27FC236}">
              <a16:creationId xmlns:a16="http://schemas.microsoft.com/office/drawing/2014/main" id="{D6FE68D7-08E6-4FC1-A046-48E72B4F93E6}"/>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81" name="Line 8">
          <a:extLst>
            <a:ext uri="{FF2B5EF4-FFF2-40B4-BE49-F238E27FC236}">
              <a16:creationId xmlns:a16="http://schemas.microsoft.com/office/drawing/2014/main" id="{5F559EA5-51DA-40B6-B3FF-3AB6B71303BC}"/>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47625</xdr:colOff>
      <xdr:row>222</xdr:row>
      <xdr:rowOff>114300</xdr:rowOff>
    </xdr:to>
    <xdr:sp macro="" textlink="">
      <xdr:nvSpPr>
        <xdr:cNvPr id="882" name="Line 8">
          <a:extLst>
            <a:ext uri="{FF2B5EF4-FFF2-40B4-BE49-F238E27FC236}">
              <a16:creationId xmlns:a16="http://schemas.microsoft.com/office/drawing/2014/main" id="{5CD18256-57E0-4621-AC8E-EE9A63EFFF8F}"/>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47625</xdr:colOff>
      <xdr:row>222</xdr:row>
      <xdr:rowOff>114300</xdr:rowOff>
    </xdr:to>
    <xdr:sp macro="" textlink="">
      <xdr:nvSpPr>
        <xdr:cNvPr id="883" name="Line 8">
          <a:extLst>
            <a:ext uri="{FF2B5EF4-FFF2-40B4-BE49-F238E27FC236}">
              <a16:creationId xmlns:a16="http://schemas.microsoft.com/office/drawing/2014/main" id="{C384A9C8-33DB-4BA8-9AAF-F488A60E2D90}"/>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84" name="Line 8">
          <a:extLst>
            <a:ext uri="{FF2B5EF4-FFF2-40B4-BE49-F238E27FC236}">
              <a16:creationId xmlns:a16="http://schemas.microsoft.com/office/drawing/2014/main" id="{A218BDDB-82C0-437A-ACB2-98330A8F01EC}"/>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85" name="Line 8">
          <a:extLst>
            <a:ext uri="{FF2B5EF4-FFF2-40B4-BE49-F238E27FC236}">
              <a16:creationId xmlns:a16="http://schemas.microsoft.com/office/drawing/2014/main" id="{A034088A-EC87-4C8D-8256-40A2331A5134}"/>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86" name="Line 8">
          <a:extLst>
            <a:ext uri="{FF2B5EF4-FFF2-40B4-BE49-F238E27FC236}">
              <a16:creationId xmlns:a16="http://schemas.microsoft.com/office/drawing/2014/main" id="{F05C8888-EE5C-41E4-8086-F5ED12D32AC0}"/>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87" name="Line 8">
          <a:extLst>
            <a:ext uri="{FF2B5EF4-FFF2-40B4-BE49-F238E27FC236}">
              <a16:creationId xmlns:a16="http://schemas.microsoft.com/office/drawing/2014/main" id="{9E0E1711-A610-4BD1-8561-599D385B81FF}"/>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88" name="Line 8">
          <a:extLst>
            <a:ext uri="{FF2B5EF4-FFF2-40B4-BE49-F238E27FC236}">
              <a16:creationId xmlns:a16="http://schemas.microsoft.com/office/drawing/2014/main" id="{F402D908-657D-44F9-9E28-19F0FB0CCDCC}"/>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89" name="Line 8">
          <a:extLst>
            <a:ext uri="{FF2B5EF4-FFF2-40B4-BE49-F238E27FC236}">
              <a16:creationId xmlns:a16="http://schemas.microsoft.com/office/drawing/2014/main" id="{971B92FA-FC75-4FE5-A6FF-C4270A0AFC58}"/>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90" name="Line 8">
          <a:extLst>
            <a:ext uri="{FF2B5EF4-FFF2-40B4-BE49-F238E27FC236}">
              <a16:creationId xmlns:a16="http://schemas.microsoft.com/office/drawing/2014/main" id="{F91DE5C4-5325-439F-9345-40D66DE4C73B}"/>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91" name="Line 8">
          <a:extLst>
            <a:ext uri="{FF2B5EF4-FFF2-40B4-BE49-F238E27FC236}">
              <a16:creationId xmlns:a16="http://schemas.microsoft.com/office/drawing/2014/main" id="{B63251E8-5B3D-4FA8-BD11-0101CA50059E}"/>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47625</xdr:colOff>
      <xdr:row>229</xdr:row>
      <xdr:rowOff>114300</xdr:rowOff>
    </xdr:to>
    <xdr:sp macro="" textlink="">
      <xdr:nvSpPr>
        <xdr:cNvPr id="892" name="Line 8">
          <a:extLst>
            <a:ext uri="{FF2B5EF4-FFF2-40B4-BE49-F238E27FC236}">
              <a16:creationId xmlns:a16="http://schemas.microsoft.com/office/drawing/2014/main" id="{076B650D-648D-45FC-91CB-B265FC482C8B}"/>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47625</xdr:colOff>
      <xdr:row>229</xdr:row>
      <xdr:rowOff>114300</xdr:rowOff>
    </xdr:to>
    <xdr:sp macro="" textlink="">
      <xdr:nvSpPr>
        <xdr:cNvPr id="893" name="Line 8">
          <a:extLst>
            <a:ext uri="{FF2B5EF4-FFF2-40B4-BE49-F238E27FC236}">
              <a16:creationId xmlns:a16="http://schemas.microsoft.com/office/drawing/2014/main" id="{B6EBC83A-0B24-47A9-B0E2-0D65D6E167E0}"/>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94" name="Line 8">
          <a:extLst>
            <a:ext uri="{FF2B5EF4-FFF2-40B4-BE49-F238E27FC236}">
              <a16:creationId xmlns:a16="http://schemas.microsoft.com/office/drawing/2014/main" id="{384053B0-438A-4D87-9AE3-A95EC2C66500}"/>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95" name="Line 8">
          <a:extLst>
            <a:ext uri="{FF2B5EF4-FFF2-40B4-BE49-F238E27FC236}">
              <a16:creationId xmlns:a16="http://schemas.microsoft.com/office/drawing/2014/main" id="{FB9E96E6-1CDA-4AB1-80E8-73B1C3EF2B24}"/>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7D66B-273E-4FD4-9F82-37A9D3DCDE18}">
  <sheetPr>
    <pageSetUpPr fitToPage="1"/>
  </sheetPr>
  <dimension ref="A1:AQ50"/>
  <sheetViews>
    <sheetView showGridLines="0" showWhiteSpace="0" topLeftCell="C1" zoomScale="115" zoomScaleNormal="115" zoomScaleSheetLayoutView="70" zoomScalePageLayoutView="70" workbookViewId="0">
      <selection activeCell="C4" sqref="C4"/>
    </sheetView>
  </sheetViews>
  <sheetFormatPr defaultColWidth="8.69921875" defaultRowHeight="15" x14ac:dyDescent="0.45"/>
  <cols>
    <col min="1" max="2" width="4" style="2" hidden="1" customWidth="1"/>
    <col min="3" max="43" width="4" style="2" customWidth="1"/>
    <col min="44" max="61" width="4.09765625" style="2" customWidth="1"/>
    <col min="62" max="16384" width="8.69921875" style="2"/>
  </cols>
  <sheetData>
    <row r="1" spans="1:43" ht="24.6" x14ac:dyDescent="0.45">
      <c r="A1" s="197" t="s">
        <v>1094</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row>
    <row r="2" spans="1:43" ht="22.8" x14ac:dyDescent="0.45">
      <c r="A2" s="198" t="s">
        <v>1099</v>
      </c>
      <c r="B2" s="198"/>
      <c r="C2" s="198"/>
      <c r="D2" s="198"/>
      <c r="E2" s="198"/>
      <c r="F2" s="198"/>
      <c r="G2" s="198"/>
      <c r="H2" s="198"/>
      <c r="I2" s="198"/>
      <c r="J2" s="199" t="s">
        <v>9</v>
      </c>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row>
    <row r="3" spans="1:43" ht="15" customHeight="1" x14ac:dyDescent="0.45"/>
    <row r="4" spans="1:43" ht="15" customHeight="1" x14ac:dyDescent="0.45">
      <c r="A4" s="1"/>
      <c r="B4" s="1"/>
      <c r="C4" s="2" t="s">
        <v>1228</v>
      </c>
      <c r="D4" s="1"/>
      <c r="E4" s="1"/>
      <c r="F4" s="1"/>
      <c r="G4" s="1"/>
      <c r="H4" s="1"/>
      <c r="I4" s="1"/>
      <c r="J4" s="1"/>
      <c r="K4" s="1"/>
      <c r="L4" s="1"/>
      <c r="M4" s="1"/>
      <c r="N4" s="1"/>
      <c r="O4" s="1"/>
      <c r="P4" s="1"/>
      <c r="Q4" s="1"/>
      <c r="R4" s="1"/>
      <c r="S4" s="1"/>
      <c r="U4" s="1"/>
      <c r="V4" s="1"/>
      <c r="W4" s="1"/>
      <c r="X4" s="1"/>
      <c r="Y4" s="1"/>
    </row>
    <row r="5" spans="1:43" ht="15" customHeight="1" x14ac:dyDescent="0.45">
      <c r="A5" s="11" t="s">
        <v>8</v>
      </c>
      <c r="B5" s="1"/>
      <c r="C5" s="200" t="s">
        <v>5</v>
      </c>
      <c r="D5" s="201"/>
      <c r="E5" s="201"/>
      <c r="F5" s="202"/>
      <c r="G5" s="16" t="str">
        <f>C6</f>
        <v>大野</v>
      </c>
      <c r="H5" s="17" t="s">
        <v>11</v>
      </c>
      <c r="I5" s="18" t="str">
        <f>E6</f>
        <v>竹田</v>
      </c>
      <c r="J5" s="16" t="str">
        <f>C8</f>
        <v>山口</v>
      </c>
      <c r="K5" s="17" t="s">
        <v>11</v>
      </c>
      <c r="L5" s="18" t="str">
        <f>E8</f>
        <v>森</v>
      </c>
      <c r="M5" s="16" t="str">
        <f>C10</f>
        <v>澁谷</v>
      </c>
      <c r="N5" s="17" t="s">
        <v>11</v>
      </c>
      <c r="O5" s="18" t="str">
        <f>E10</f>
        <v>澁谷</v>
      </c>
      <c r="P5" s="16" t="str">
        <f>C12</f>
        <v>福岡</v>
      </c>
      <c r="Q5" s="17" t="s">
        <v>11</v>
      </c>
      <c r="R5" s="18" t="str">
        <f>E12</f>
        <v>川上</v>
      </c>
      <c r="S5" s="16" t="str">
        <f>C14</f>
        <v>和仁</v>
      </c>
      <c r="T5" s="17" t="s">
        <v>11</v>
      </c>
      <c r="U5" s="18" t="str">
        <f>E14</f>
        <v>和仁</v>
      </c>
      <c r="V5" s="203" t="s">
        <v>0</v>
      </c>
      <c r="W5" s="203"/>
      <c r="X5" s="203"/>
      <c r="Y5" s="203"/>
    </row>
    <row r="6" spans="1:43" ht="15" customHeight="1" x14ac:dyDescent="0.45">
      <c r="A6" s="184" t="s">
        <v>1101</v>
      </c>
      <c r="B6" s="184"/>
      <c r="C6" s="185" t="str">
        <f>IF(A6="","",VLOOKUP(A6,登録No.!$A$3:$N$506,2,FALSE))</f>
        <v>大野</v>
      </c>
      <c r="D6" s="186"/>
      <c r="E6" s="187" t="str">
        <f>IF(A7="","",VLOOKUP(A7,登録No.!$A$3:$N$506,2,FALSE))</f>
        <v>竹田</v>
      </c>
      <c r="F6" s="188"/>
      <c r="G6" s="170"/>
      <c r="H6" s="171"/>
      <c r="I6" s="172"/>
      <c r="J6" s="164" t="str">
        <f>IF(K6="","①",IF(K6&gt;L6,"〇","×"))</f>
        <v>①</v>
      </c>
      <c r="K6" s="193"/>
      <c r="L6" s="195"/>
      <c r="M6" s="164" t="str">
        <f>IF(N6="","⑥",IF(N6&gt;O6,"〇","×"))</f>
        <v>⑥</v>
      </c>
      <c r="N6" s="193"/>
      <c r="O6" s="195"/>
      <c r="P6" s="164" t="str">
        <f>IF(Q6="","⑨",IF(Q6&gt;R6,"〇","×"))</f>
        <v>⑨</v>
      </c>
      <c r="Q6" s="193"/>
      <c r="R6" s="195"/>
      <c r="S6" s="164" t="str">
        <f>IF(T6="","③",IF(T6&gt;U6,"〇","×"))</f>
        <v>③</v>
      </c>
      <c r="T6" s="193"/>
      <c r="U6" s="195"/>
      <c r="V6" s="176" t="str">
        <f>IF(K6="","勝",COUNTIF(J6:U6,"〇"))</f>
        <v>勝</v>
      </c>
      <c r="W6" s="177"/>
      <c r="X6" s="178" t="str">
        <f>IF(K6="","敗",COUNTIF(J6:U6,"×"))</f>
        <v>敗</v>
      </c>
      <c r="Y6" s="179"/>
    </row>
    <row r="7" spans="1:43" ht="15" customHeight="1" x14ac:dyDescent="0.45">
      <c r="A7" s="184" t="s">
        <v>1100</v>
      </c>
      <c r="B7" s="184"/>
      <c r="C7" s="189" t="str">
        <f>IF(A6="","",VLOOKUP(A6,登録No.!$A$3:$N$506,4,FALSE))</f>
        <v>フレンズ</v>
      </c>
      <c r="D7" s="190"/>
      <c r="E7" s="191" t="str">
        <f>IF(A7="","",VLOOKUP(A7,登録No.!$A$3:$N$506,4,FALSE))</f>
        <v>うさかめ</v>
      </c>
      <c r="F7" s="192"/>
      <c r="G7" s="173"/>
      <c r="H7" s="174"/>
      <c r="I7" s="175"/>
      <c r="J7" s="165"/>
      <c r="K7" s="194"/>
      <c r="L7" s="196"/>
      <c r="M7" s="165"/>
      <c r="N7" s="194"/>
      <c r="O7" s="196"/>
      <c r="P7" s="165"/>
      <c r="Q7" s="194"/>
      <c r="R7" s="196"/>
      <c r="S7" s="165"/>
      <c r="T7" s="194"/>
      <c r="U7" s="196"/>
      <c r="V7" s="180" t="str">
        <f>IF(N6="","ゲーム取得率",SUM(K6,N6,Q6,T6)/SUM(J6:U6))</f>
        <v>ゲーム取得率</v>
      </c>
      <c r="W7" s="181"/>
      <c r="X7" s="182" t="s">
        <v>10</v>
      </c>
      <c r="Y7" s="183"/>
    </row>
    <row r="8" spans="1:43" ht="15" customHeight="1" x14ac:dyDescent="0.45">
      <c r="A8" s="184" t="s">
        <v>1103</v>
      </c>
      <c r="B8" s="184"/>
      <c r="C8" s="185" t="str">
        <f>IF(A8="","",VLOOKUP(A8,登録No.!$A$3:$N$506,2,FALSE))</f>
        <v>山口</v>
      </c>
      <c r="D8" s="186"/>
      <c r="E8" s="187" t="str">
        <f>IF(A9="","",VLOOKUP(A9,登録No.!$A$3:$N$506,2,FALSE))</f>
        <v>森</v>
      </c>
      <c r="F8" s="188"/>
      <c r="G8" s="164" t="str">
        <f>IF(K6="","",IF(J6="〇","×","〇"))</f>
        <v/>
      </c>
      <c r="H8" s="166" t="str">
        <f>IF(L6="","",L6)</f>
        <v/>
      </c>
      <c r="I8" s="168" t="str">
        <f>IF(K6="","",K6)</f>
        <v/>
      </c>
      <c r="J8" s="170"/>
      <c r="K8" s="171"/>
      <c r="L8" s="172"/>
      <c r="M8" s="164" t="str">
        <f>IF(N8="","④",IF(N8&gt;O8,"〇","×"))</f>
        <v>④</v>
      </c>
      <c r="N8" s="193"/>
      <c r="O8" s="195"/>
      <c r="P8" s="164" t="str">
        <f>IF(Q8="","⑦",IF(Q8&gt;R8,"〇","×"))</f>
        <v>⑦</v>
      </c>
      <c r="Q8" s="193"/>
      <c r="R8" s="195"/>
      <c r="S8" s="164" t="str">
        <f>IF(T8="","⑩",IF(T8&gt;U8,"〇","×"))</f>
        <v>⑩</v>
      </c>
      <c r="T8" s="193"/>
      <c r="U8" s="195"/>
      <c r="V8" s="176" t="str">
        <f>IF(G8="","勝",COUNTIF(G8:U8,"〇"))</f>
        <v>勝</v>
      </c>
      <c r="W8" s="177"/>
      <c r="X8" s="178" t="str">
        <f>IF(H8="","敗",COUNTIF(G8:U8,"×"))</f>
        <v>敗</v>
      </c>
      <c r="Y8" s="179"/>
    </row>
    <row r="9" spans="1:43" ht="15" customHeight="1" x14ac:dyDescent="0.45">
      <c r="A9" s="184" t="s">
        <v>1102</v>
      </c>
      <c r="B9" s="184"/>
      <c r="C9" s="189" t="str">
        <f>IF(A8="","",VLOOKUP(A8,登録No.!$A$3:$N$506,4,FALSE))</f>
        <v>うさかめ</v>
      </c>
      <c r="D9" s="190"/>
      <c r="E9" s="191" t="str">
        <f>IF(A9="","",VLOOKUP(A9,登録No.!$A$3:$N$506,4,FALSE))</f>
        <v>うさかめ</v>
      </c>
      <c r="F9" s="192"/>
      <c r="G9" s="165"/>
      <c r="H9" s="167"/>
      <c r="I9" s="169"/>
      <c r="J9" s="173"/>
      <c r="K9" s="174"/>
      <c r="L9" s="175"/>
      <c r="M9" s="165"/>
      <c r="N9" s="194"/>
      <c r="O9" s="196"/>
      <c r="P9" s="165"/>
      <c r="Q9" s="194"/>
      <c r="R9" s="196"/>
      <c r="S9" s="165"/>
      <c r="T9" s="194"/>
      <c r="U9" s="196"/>
      <c r="V9" s="180" t="str">
        <f>IF(N8="","ゲーム取得率",SUM(H8,N8,Q8,T8)/SUM(G8:U8))</f>
        <v>ゲーム取得率</v>
      </c>
      <c r="W9" s="181"/>
      <c r="X9" s="182" t="s">
        <v>10</v>
      </c>
      <c r="Y9" s="183"/>
    </row>
    <row r="10" spans="1:43" ht="15" customHeight="1" x14ac:dyDescent="0.45">
      <c r="A10" s="184" t="s">
        <v>1104</v>
      </c>
      <c r="B10" s="184"/>
      <c r="C10" s="185" t="str">
        <f>IF(A10="","",VLOOKUP(A10,登録No.!$A$3:$N$506,2,FALSE))</f>
        <v>澁谷</v>
      </c>
      <c r="D10" s="186"/>
      <c r="E10" s="187" t="str">
        <f>IF(A11="","",VLOOKUP(A11,登録No.!$A$3:$N$506,2,FALSE))</f>
        <v>澁谷</v>
      </c>
      <c r="F10" s="188"/>
      <c r="G10" s="164" t="str">
        <f>IF(N6="","",IF(M6="〇","×","〇"))</f>
        <v/>
      </c>
      <c r="H10" s="166" t="str">
        <f>IF(O6="","",O6)</f>
        <v/>
      </c>
      <c r="I10" s="168" t="str">
        <f>IF(N6="","",N6)</f>
        <v/>
      </c>
      <c r="J10" s="164" t="str">
        <f>IF(N8="","",IF(M8="〇","×","〇"))</f>
        <v/>
      </c>
      <c r="K10" s="166" t="str">
        <f>IF(O8="","",O8)</f>
        <v/>
      </c>
      <c r="L10" s="168" t="str">
        <f>IF(N8="","",N8)</f>
        <v/>
      </c>
      <c r="M10" s="170"/>
      <c r="N10" s="171"/>
      <c r="O10" s="172"/>
      <c r="P10" s="164" t="str">
        <f>IF(Q10="","②",IF(Q10&gt;R10,"〇","×"))</f>
        <v>②</v>
      </c>
      <c r="Q10" s="193"/>
      <c r="R10" s="195"/>
      <c r="S10" s="164" t="str">
        <f>IF(T10="","⑧",IF(T10&gt;U10,"〇","×"))</f>
        <v>⑧</v>
      </c>
      <c r="T10" s="193"/>
      <c r="U10" s="195"/>
      <c r="V10" s="176" t="str">
        <f>IF(H10="","勝",COUNTIF(G10:U10,"〇"))</f>
        <v>勝</v>
      </c>
      <c r="W10" s="177"/>
      <c r="X10" s="178" t="str">
        <f>IF(H10="","敗",COUNTIF(G10:U10,"×"))</f>
        <v>敗</v>
      </c>
      <c r="Y10" s="179"/>
    </row>
    <row r="11" spans="1:43" ht="15" customHeight="1" x14ac:dyDescent="0.45">
      <c r="A11" s="184" t="s">
        <v>1104</v>
      </c>
      <c r="B11" s="184"/>
      <c r="C11" s="189" t="str">
        <f>IF(A10="","",VLOOKUP(A10,登録No.!$A$3:$N$506,4,FALSE))</f>
        <v>グリフィンズ</v>
      </c>
      <c r="D11" s="190"/>
      <c r="E11" s="191" t="str">
        <f>IF(A11="","",VLOOKUP(A11,登録No.!$A$3:$N$506,4,FALSE))</f>
        <v>グリフィンズ</v>
      </c>
      <c r="F11" s="192"/>
      <c r="G11" s="165"/>
      <c r="H11" s="167"/>
      <c r="I11" s="169"/>
      <c r="J11" s="165"/>
      <c r="K11" s="167"/>
      <c r="L11" s="169"/>
      <c r="M11" s="173"/>
      <c r="N11" s="174"/>
      <c r="O11" s="175"/>
      <c r="P11" s="165"/>
      <c r="Q11" s="194"/>
      <c r="R11" s="196"/>
      <c r="S11" s="165"/>
      <c r="T11" s="194"/>
      <c r="U11" s="196"/>
      <c r="V11" s="180" t="str">
        <f>IF(H10="","ゲーム取得率",SUM(H10,K10,Q10,T10)/SUM(G10:U10))</f>
        <v>ゲーム取得率</v>
      </c>
      <c r="W11" s="181"/>
      <c r="X11" s="182" t="s">
        <v>10</v>
      </c>
      <c r="Y11" s="183"/>
    </row>
    <row r="12" spans="1:43" ht="15" customHeight="1" x14ac:dyDescent="0.45">
      <c r="A12" s="184" t="s">
        <v>1105</v>
      </c>
      <c r="B12" s="184"/>
      <c r="C12" s="185" t="str">
        <f>IF(A12="","",VLOOKUP(A12,登録No.!$A$3:$N$506,2,FALSE))</f>
        <v>福岡</v>
      </c>
      <c r="D12" s="186"/>
      <c r="E12" s="187" t="str">
        <f>IF(A13="","",VLOOKUP(A13,登録No.!$A$3:$N$506,2,FALSE))</f>
        <v>川上</v>
      </c>
      <c r="F12" s="188"/>
      <c r="G12" s="164" t="str">
        <f>IF(Q6="","",IF(P6="〇","×","〇"))</f>
        <v/>
      </c>
      <c r="H12" s="166" t="str">
        <f>IF(R6="","",R6)</f>
        <v/>
      </c>
      <c r="I12" s="168" t="str">
        <f>IF(Q6="","",Q6)</f>
        <v/>
      </c>
      <c r="J12" s="164" t="str">
        <f>IF(Q8="","",IF(P8="〇","×","〇"))</f>
        <v/>
      </c>
      <c r="K12" s="166" t="str">
        <f>IF(R8="","",R8)</f>
        <v/>
      </c>
      <c r="L12" s="168" t="str">
        <f>IF(Q8="","",Q8)</f>
        <v/>
      </c>
      <c r="M12" s="164" t="str">
        <f>IF(Q10="","",IF(P10="〇","×","〇"))</f>
        <v/>
      </c>
      <c r="N12" s="166" t="str">
        <f>IF(R10="","",R10)</f>
        <v/>
      </c>
      <c r="O12" s="168" t="str">
        <f>IF(Q10="","",Q10)</f>
        <v/>
      </c>
      <c r="P12" s="170"/>
      <c r="Q12" s="171"/>
      <c r="R12" s="172"/>
      <c r="S12" s="164" t="str">
        <f>IF(T12="","⑤",IF(T12&gt;U12,"〇","×"))</f>
        <v>⑤</v>
      </c>
      <c r="T12" s="193"/>
      <c r="U12" s="195"/>
      <c r="V12" s="176" t="str">
        <f>IF(H12="","勝",COUNTIF(G12:U12,"〇"))</f>
        <v>勝</v>
      </c>
      <c r="W12" s="177"/>
      <c r="X12" s="178" t="str">
        <f>IF(H12="","敗",COUNTIF(G12:U12,"×"))</f>
        <v>敗</v>
      </c>
      <c r="Y12" s="179"/>
    </row>
    <row r="13" spans="1:43" ht="15" customHeight="1" x14ac:dyDescent="0.45">
      <c r="A13" s="184" t="s">
        <v>1106</v>
      </c>
      <c r="B13" s="184"/>
      <c r="C13" s="189" t="str">
        <f>IF(A12="","",VLOOKUP(A12,登録No.!$A$3:$N$506,4,FALSE))</f>
        <v>アプストTC</v>
      </c>
      <c r="D13" s="190"/>
      <c r="E13" s="191" t="str">
        <f>IF(A13="","",VLOOKUP(A13,登録No.!$A$3:$N$506,4,FALSE))</f>
        <v>Kテニス</v>
      </c>
      <c r="F13" s="192"/>
      <c r="G13" s="165"/>
      <c r="H13" s="167"/>
      <c r="I13" s="169"/>
      <c r="J13" s="165"/>
      <c r="K13" s="167"/>
      <c r="L13" s="169"/>
      <c r="M13" s="165"/>
      <c r="N13" s="167"/>
      <c r="O13" s="169"/>
      <c r="P13" s="173"/>
      <c r="Q13" s="174"/>
      <c r="R13" s="175"/>
      <c r="S13" s="165"/>
      <c r="T13" s="194"/>
      <c r="U13" s="196"/>
      <c r="V13" s="180" t="str">
        <f>IF(H12="","ゲーム取得率",SUM(H12,K12,N12,T12)/SUM(G12:U12))</f>
        <v>ゲーム取得率</v>
      </c>
      <c r="W13" s="181"/>
      <c r="X13" s="182" t="s">
        <v>10</v>
      </c>
      <c r="Y13" s="183"/>
    </row>
    <row r="14" spans="1:43" ht="15" customHeight="1" x14ac:dyDescent="0.45">
      <c r="A14" s="184"/>
      <c r="B14" s="184"/>
      <c r="C14" s="185" t="s">
        <v>1108</v>
      </c>
      <c r="D14" s="186"/>
      <c r="E14" s="187" t="s">
        <v>1108</v>
      </c>
      <c r="F14" s="188"/>
      <c r="G14" s="164" t="str">
        <f>IF(T6="","",IF(S6="〇","×","〇"))</f>
        <v/>
      </c>
      <c r="H14" s="166" t="str">
        <f>IF(U6="","",U6)</f>
        <v/>
      </c>
      <c r="I14" s="168" t="str">
        <f>IF(T6="","",T6)</f>
        <v/>
      </c>
      <c r="J14" s="164" t="str">
        <f>IF(S8="⑩","",IF(S8="〇","×","〇"))</f>
        <v/>
      </c>
      <c r="K14" s="166" t="str">
        <f>IF(U8="","",U8)</f>
        <v/>
      </c>
      <c r="L14" s="168" t="str">
        <f>IF(T8="","",T8)</f>
        <v/>
      </c>
      <c r="M14" s="164" t="str">
        <f>IF(T10="","",IF(S10="〇","×","〇"))</f>
        <v/>
      </c>
      <c r="N14" s="166" t="str">
        <f>IF(U10="","",U10)</f>
        <v/>
      </c>
      <c r="O14" s="168" t="str">
        <f>IF(T10="","",T10)</f>
        <v/>
      </c>
      <c r="P14" s="164" t="str">
        <f>IF(T12="","",IF(S12="〇","×","〇"))</f>
        <v/>
      </c>
      <c r="Q14" s="166" t="str">
        <f>IF(U12="","",U12)</f>
        <v/>
      </c>
      <c r="R14" s="168" t="str">
        <f>IF(T12="","",T12)</f>
        <v/>
      </c>
      <c r="S14" s="170"/>
      <c r="T14" s="171"/>
      <c r="U14" s="172"/>
      <c r="V14" s="176" t="str">
        <f>IF(H14="","勝",COUNTIF(G14:U14,"〇"))</f>
        <v>勝</v>
      </c>
      <c r="W14" s="177"/>
      <c r="X14" s="178" t="str">
        <f>IF(H14="","敗",COUNTIF(G14:U14,"×"))</f>
        <v>敗</v>
      </c>
      <c r="Y14" s="179"/>
    </row>
    <row r="15" spans="1:43" ht="15" customHeight="1" x14ac:dyDescent="0.45">
      <c r="A15" s="184"/>
      <c r="B15" s="184"/>
      <c r="C15" s="189" t="s">
        <v>1107</v>
      </c>
      <c r="D15" s="190"/>
      <c r="E15" s="191" t="s">
        <v>1107</v>
      </c>
      <c r="F15" s="192"/>
      <c r="G15" s="165"/>
      <c r="H15" s="167"/>
      <c r="I15" s="169"/>
      <c r="J15" s="165"/>
      <c r="K15" s="167"/>
      <c r="L15" s="169"/>
      <c r="M15" s="165"/>
      <c r="N15" s="167"/>
      <c r="O15" s="169"/>
      <c r="P15" s="165"/>
      <c r="Q15" s="167"/>
      <c r="R15" s="169"/>
      <c r="S15" s="173"/>
      <c r="T15" s="174"/>
      <c r="U15" s="175"/>
      <c r="V15" s="180" t="str">
        <f>IF(H14="","ゲーム取得率",SUM(H14,K14,N14,Q14)/SUM(G14:U14))</f>
        <v>ゲーム取得率</v>
      </c>
      <c r="W15" s="181"/>
      <c r="X15" s="182" t="s">
        <v>10</v>
      </c>
      <c r="Y15" s="183"/>
    </row>
    <row r="16" spans="1:43" ht="15" customHeight="1" x14ac:dyDescent="0.45"/>
    <row r="17" ht="15" customHeight="1" x14ac:dyDescent="0.45"/>
    <row r="18" ht="15" customHeight="1" x14ac:dyDescent="0.45"/>
    <row r="19" ht="15" customHeight="1" x14ac:dyDescent="0.45"/>
    <row r="20" ht="15" customHeight="1" x14ac:dyDescent="0.45"/>
    <row r="21" ht="15" customHeight="1" x14ac:dyDescent="0.45"/>
    <row r="22" ht="15" customHeight="1" x14ac:dyDescent="0.45"/>
    <row r="23" ht="15" customHeight="1" x14ac:dyDescent="0.45"/>
    <row r="24" ht="15" customHeight="1" x14ac:dyDescent="0.45"/>
    <row r="25" ht="15" customHeight="1" x14ac:dyDescent="0.45"/>
    <row r="26" ht="15" customHeight="1" x14ac:dyDescent="0.45"/>
    <row r="27" ht="15" customHeight="1" x14ac:dyDescent="0.45"/>
    <row r="28" ht="15" customHeight="1" x14ac:dyDescent="0.45"/>
    <row r="29" ht="15" customHeight="1" x14ac:dyDescent="0.45"/>
    <row r="30" ht="15" customHeight="1" x14ac:dyDescent="0.45"/>
    <row r="31" ht="15" customHeight="1" x14ac:dyDescent="0.45"/>
    <row r="50" spans="1:43" x14ac:dyDescent="0.45">
      <c r="A50" s="20" t="s">
        <v>346</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row>
  </sheetData>
  <mergeCells count="120">
    <mergeCell ref="A1:AQ1"/>
    <mergeCell ref="A2:I2"/>
    <mergeCell ref="J2:AQ2"/>
    <mergeCell ref="C5:F5"/>
    <mergeCell ref="V5:Y5"/>
    <mergeCell ref="A6:B6"/>
    <mergeCell ref="C6:D6"/>
    <mergeCell ref="E6:F6"/>
    <mergeCell ref="G6:I7"/>
    <mergeCell ref="J6:J7"/>
    <mergeCell ref="K6:K7"/>
    <mergeCell ref="L6:L7"/>
    <mergeCell ref="M6:M7"/>
    <mergeCell ref="T6:T7"/>
    <mergeCell ref="U6:U7"/>
    <mergeCell ref="V6:W6"/>
    <mergeCell ref="X6:Y6"/>
    <mergeCell ref="A7:B7"/>
    <mergeCell ref="C7:D7"/>
    <mergeCell ref="E7:F7"/>
    <mergeCell ref="V7:W7"/>
    <mergeCell ref="X7:Y7"/>
    <mergeCell ref="N6:N7"/>
    <mergeCell ref="O6:O7"/>
    <mergeCell ref="P6:P7"/>
    <mergeCell ref="Q6:Q7"/>
    <mergeCell ref="R6:R7"/>
    <mergeCell ref="S6:S7"/>
    <mergeCell ref="A8:B8"/>
    <mergeCell ref="C8:D8"/>
    <mergeCell ref="E8:F8"/>
    <mergeCell ref="G8:G9"/>
    <mergeCell ref="H8:H9"/>
    <mergeCell ref="I8:I9"/>
    <mergeCell ref="A9:B9"/>
    <mergeCell ref="C9:D9"/>
    <mergeCell ref="E9:F9"/>
    <mergeCell ref="R8:R9"/>
    <mergeCell ref="S8:S9"/>
    <mergeCell ref="T8:T9"/>
    <mergeCell ref="U8:U9"/>
    <mergeCell ref="V8:W8"/>
    <mergeCell ref="X8:Y8"/>
    <mergeCell ref="V9:W9"/>
    <mergeCell ref="X9:Y9"/>
    <mergeCell ref="J8:L9"/>
    <mergeCell ref="M8:M9"/>
    <mergeCell ref="N8:N9"/>
    <mergeCell ref="O8:O9"/>
    <mergeCell ref="P8:P9"/>
    <mergeCell ref="Q8:Q9"/>
    <mergeCell ref="A10:B10"/>
    <mergeCell ref="C10:D10"/>
    <mergeCell ref="E10:F10"/>
    <mergeCell ref="G10:G11"/>
    <mergeCell ref="H10:H11"/>
    <mergeCell ref="I10:I11"/>
    <mergeCell ref="A11:B11"/>
    <mergeCell ref="C11:D11"/>
    <mergeCell ref="E11:F11"/>
    <mergeCell ref="R10:R11"/>
    <mergeCell ref="S10:S11"/>
    <mergeCell ref="T10:T11"/>
    <mergeCell ref="U10:U11"/>
    <mergeCell ref="V10:W10"/>
    <mergeCell ref="X10:Y10"/>
    <mergeCell ref="V11:W11"/>
    <mergeCell ref="X11:Y11"/>
    <mergeCell ref="J10:J11"/>
    <mergeCell ref="K10:K11"/>
    <mergeCell ref="L10:L11"/>
    <mergeCell ref="M10:O11"/>
    <mergeCell ref="P10:P11"/>
    <mergeCell ref="Q10:Q11"/>
    <mergeCell ref="A12:B12"/>
    <mergeCell ref="C12:D12"/>
    <mergeCell ref="E12:F12"/>
    <mergeCell ref="G12:G13"/>
    <mergeCell ref="H12:H13"/>
    <mergeCell ref="I12:I13"/>
    <mergeCell ref="A13:B13"/>
    <mergeCell ref="C13:D13"/>
    <mergeCell ref="E13:F13"/>
    <mergeCell ref="P12:R13"/>
    <mergeCell ref="S12:S13"/>
    <mergeCell ref="T12:T13"/>
    <mergeCell ref="U12:U13"/>
    <mergeCell ref="V12:W12"/>
    <mergeCell ref="X12:Y12"/>
    <mergeCell ref="V13:W13"/>
    <mergeCell ref="X13:Y13"/>
    <mergeCell ref="J12:J13"/>
    <mergeCell ref="K12:K13"/>
    <mergeCell ref="L12:L13"/>
    <mergeCell ref="M12:M13"/>
    <mergeCell ref="N12:N13"/>
    <mergeCell ref="O12:O13"/>
    <mergeCell ref="A14:B14"/>
    <mergeCell ref="C14:D14"/>
    <mergeCell ref="E14:F14"/>
    <mergeCell ref="G14:G15"/>
    <mergeCell ref="H14:H15"/>
    <mergeCell ref="I14:I15"/>
    <mergeCell ref="A15:B15"/>
    <mergeCell ref="C15:D15"/>
    <mergeCell ref="E15:F15"/>
    <mergeCell ref="P14:P15"/>
    <mergeCell ref="Q14:Q15"/>
    <mergeCell ref="R14:R15"/>
    <mergeCell ref="S14:U15"/>
    <mergeCell ref="V14:W14"/>
    <mergeCell ref="X14:Y14"/>
    <mergeCell ref="V15:W15"/>
    <mergeCell ref="X15:Y15"/>
    <mergeCell ref="J14:J15"/>
    <mergeCell ref="K14:K15"/>
    <mergeCell ref="L14:L15"/>
    <mergeCell ref="M14:M15"/>
    <mergeCell ref="N14:N15"/>
    <mergeCell ref="O14:O15"/>
  </mergeCells>
  <phoneticPr fontId="2"/>
  <pageMargins left="0.7" right="0.7" top="0.75" bottom="0.75" header="0.3" footer="0.3"/>
  <pageSetup paperSize="9" scale="45"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AB6DD-11A2-4D9C-83F3-67E1E15577CC}">
  <sheetPr>
    <pageSetUpPr fitToPage="1"/>
  </sheetPr>
  <dimension ref="A1:AP30"/>
  <sheetViews>
    <sheetView showGridLines="0" showWhiteSpace="0" topLeftCell="C1" zoomScale="130" zoomScaleNormal="130" zoomScaleSheetLayoutView="70" zoomScalePageLayoutView="70" workbookViewId="0">
      <selection activeCell="C5" sqref="C5:F5"/>
    </sheetView>
  </sheetViews>
  <sheetFormatPr defaultColWidth="8.69921875" defaultRowHeight="15" x14ac:dyDescent="0.45"/>
  <cols>
    <col min="1" max="2" width="4" style="2" hidden="1" customWidth="1"/>
    <col min="3" max="42" width="4" style="2" customWidth="1"/>
    <col min="43" max="58" width="4.09765625" style="2" customWidth="1"/>
    <col min="59" max="16384" width="8.69921875" style="2"/>
  </cols>
  <sheetData>
    <row r="1" spans="1:42" ht="24.6" x14ac:dyDescent="0.45">
      <c r="A1" s="197" t="s">
        <v>1094</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row>
    <row r="2" spans="1:42" ht="22.8" x14ac:dyDescent="0.45">
      <c r="A2" s="198" t="s">
        <v>1098</v>
      </c>
      <c r="B2" s="198"/>
      <c r="C2" s="198"/>
      <c r="D2" s="198"/>
      <c r="E2" s="198"/>
      <c r="F2" s="198"/>
      <c r="G2" s="198"/>
      <c r="H2" s="198"/>
      <c r="I2" s="198"/>
      <c r="J2" s="199" t="s">
        <v>9</v>
      </c>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row>
    <row r="3" spans="1:42" ht="15" customHeight="1" x14ac:dyDescent="0.45"/>
    <row r="4" spans="1:42" ht="15" customHeight="1" x14ac:dyDescent="0.45">
      <c r="A4" s="1"/>
      <c r="B4" s="1"/>
      <c r="C4" s="2" t="s">
        <v>1229</v>
      </c>
      <c r="D4" s="1"/>
      <c r="E4" s="1"/>
      <c r="F4" s="1"/>
      <c r="G4" s="1"/>
      <c r="H4" s="1"/>
      <c r="I4" s="1"/>
      <c r="J4" s="1"/>
      <c r="K4" s="1"/>
      <c r="L4" s="1"/>
      <c r="M4" s="1"/>
      <c r="N4" s="1"/>
      <c r="O4" s="1"/>
      <c r="P4" s="1"/>
      <c r="Q4" s="1"/>
      <c r="R4" s="1"/>
      <c r="S4" s="1"/>
      <c r="T4" s="1"/>
      <c r="U4" s="1"/>
      <c r="V4" s="1"/>
    </row>
    <row r="5" spans="1:42" ht="15" customHeight="1" x14ac:dyDescent="0.45">
      <c r="A5" s="11" t="s">
        <v>7</v>
      </c>
      <c r="B5" s="1"/>
      <c r="C5" s="200" t="s">
        <v>5</v>
      </c>
      <c r="D5" s="201"/>
      <c r="E5" s="201"/>
      <c r="F5" s="202"/>
      <c r="G5" s="16" t="str">
        <f>C6</f>
        <v>朝日</v>
      </c>
      <c r="H5" s="17" t="s">
        <v>11</v>
      </c>
      <c r="I5" s="18" t="str">
        <f>E6</f>
        <v>朝日</v>
      </c>
      <c r="J5" s="16" t="str">
        <f>C8</f>
        <v>宮村</v>
      </c>
      <c r="K5" s="17" t="s">
        <v>11</v>
      </c>
      <c r="L5" s="18" t="str">
        <f>E8</f>
        <v>宮村</v>
      </c>
      <c r="M5" s="16" t="str">
        <f>C10</f>
        <v>山本</v>
      </c>
      <c r="N5" s="17" t="s">
        <v>11</v>
      </c>
      <c r="O5" s="18" t="str">
        <f>E10</f>
        <v>浦嶋</v>
      </c>
      <c r="P5" s="16" t="str">
        <f>C12</f>
        <v>稲岡</v>
      </c>
      <c r="Q5" s="17" t="s">
        <v>11</v>
      </c>
      <c r="R5" s="18" t="str">
        <f>E12</f>
        <v>稲岡</v>
      </c>
      <c r="S5" s="203" t="s">
        <v>0</v>
      </c>
      <c r="T5" s="203"/>
      <c r="U5" s="203"/>
      <c r="V5" s="203"/>
    </row>
    <row r="6" spans="1:42" ht="15" customHeight="1" x14ac:dyDescent="0.45">
      <c r="A6" s="184" t="s">
        <v>1109</v>
      </c>
      <c r="B6" s="184"/>
      <c r="C6" s="185" t="str">
        <f>IF(A6="","",VLOOKUP(A6,登録No.!$A$3:$N$506,2,FALSE))</f>
        <v>朝日</v>
      </c>
      <c r="D6" s="186"/>
      <c r="E6" s="187" t="str">
        <f>IF(A7="","",VLOOKUP(A7,登録No.!$A$3:$N$506,2,FALSE))</f>
        <v>朝日</v>
      </c>
      <c r="F6" s="188"/>
      <c r="G6" s="204"/>
      <c r="H6" s="205"/>
      <c r="I6" s="206"/>
      <c r="J6" s="213" t="str">
        <f>IF(K6="","⑥",IF(K6&gt;L6,"〇","×"))</f>
        <v>⑥</v>
      </c>
      <c r="K6" s="218"/>
      <c r="L6" s="216"/>
      <c r="M6" s="213" t="str">
        <f>IF(N6="","④",IF(N6&gt;O6,"〇","×"))</f>
        <v>④</v>
      </c>
      <c r="N6" s="218"/>
      <c r="O6" s="216"/>
      <c r="P6" s="213" t="str">
        <f>IF(Q6="","②",IF(Q6&gt;R6,"〇","×"))</f>
        <v>②</v>
      </c>
      <c r="Q6" s="218"/>
      <c r="R6" s="216"/>
      <c r="S6" s="176" t="str">
        <f>IF(K6="","勝",COUNTIF(G6:R6,"〇"))</f>
        <v>勝</v>
      </c>
      <c r="T6" s="177"/>
      <c r="U6" s="178" t="str">
        <f>IF(K6="","敗",COUNTIF(G6:R6,"×"))</f>
        <v>敗</v>
      </c>
      <c r="V6" s="179"/>
    </row>
    <row r="7" spans="1:42" ht="15" customHeight="1" x14ac:dyDescent="0.45">
      <c r="A7" s="184" t="s">
        <v>1109</v>
      </c>
      <c r="B7" s="184"/>
      <c r="C7" s="189" t="str">
        <f>IF(A6="","",VLOOKUP(A6,登録No.!$A$3:$N$506,4,FALSE))</f>
        <v>Kテニス</v>
      </c>
      <c r="D7" s="190"/>
      <c r="E7" s="191" t="str">
        <f>IF(A7="","",VLOOKUP(A7,登録No.!$A$3:$N$506,4,FALSE))</f>
        <v>Kテニス</v>
      </c>
      <c r="F7" s="192"/>
      <c r="G7" s="207"/>
      <c r="H7" s="208"/>
      <c r="I7" s="209"/>
      <c r="J7" s="214"/>
      <c r="K7" s="219"/>
      <c r="L7" s="217"/>
      <c r="M7" s="214"/>
      <c r="N7" s="219"/>
      <c r="O7" s="217"/>
      <c r="P7" s="214"/>
      <c r="Q7" s="219"/>
      <c r="R7" s="217"/>
      <c r="S7" s="180" t="str">
        <f>IF(K6="","ゲーム取得率",SUM(K6,N6,Q6)/SUM(J6:R6))</f>
        <v>ゲーム取得率</v>
      </c>
      <c r="T7" s="181"/>
      <c r="U7" s="182" t="s">
        <v>10</v>
      </c>
      <c r="V7" s="183"/>
    </row>
    <row r="8" spans="1:42" ht="15" customHeight="1" x14ac:dyDescent="0.45">
      <c r="A8" s="184" t="s">
        <v>1110</v>
      </c>
      <c r="B8" s="184"/>
      <c r="C8" s="185" t="str">
        <f>IF(A8="","",VLOOKUP(A8,登録No.!$A$3:$N$506,2,FALSE))</f>
        <v>宮村</v>
      </c>
      <c r="D8" s="186"/>
      <c r="E8" s="187" t="str">
        <f>IF(A9="","",VLOOKUP(A9,登録No.!$A$3:$N$506,2,FALSE))</f>
        <v>宮村</v>
      </c>
      <c r="F8" s="188"/>
      <c r="G8" s="213" t="str">
        <f>IF(J6="⑥","",IF(J6="〇","×","〇"))</f>
        <v/>
      </c>
      <c r="H8" s="187" t="str">
        <f>IF(L6="","",L6)</f>
        <v/>
      </c>
      <c r="I8" s="188" t="str">
        <f>IF(K6="","",K6)</f>
        <v/>
      </c>
      <c r="J8" s="204"/>
      <c r="K8" s="205"/>
      <c r="L8" s="206"/>
      <c r="M8" s="213" t="str">
        <f>IF(N8="","①",IF(N8&gt;O8,"〇","×"))</f>
        <v>①</v>
      </c>
      <c r="N8" s="218"/>
      <c r="O8" s="216"/>
      <c r="P8" s="213" t="str">
        <f>IF(Q8="","③",IF(Q8&gt;R8,"〇","×"))</f>
        <v>③</v>
      </c>
      <c r="Q8" s="218"/>
      <c r="R8" s="216"/>
      <c r="S8" s="176" t="str">
        <f>IF(G8="","勝",COUNTIF(G8:R8,"〇"))</f>
        <v>勝</v>
      </c>
      <c r="T8" s="177"/>
      <c r="U8" s="178" t="str">
        <f>IF(G8="","敗",COUNTIF(G8:R8,"×"))</f>
        <v>敗</v>
      </c>
      <c r="V8" s="179"/>
    </row>
    <row r="9" spans="1:42" ht="15" customHeight="1" x14ac:dyDescent="0.45">
      <c r="A9" s="184" t="s">
        <v>1110</v>
      </c>
      <c r="B9" s="184"/>
      <c r="C9" s="189" t="str">
        <f>IF(A8="","",VLOOKUP(A8,登録No.!$A$3:$N$506,4,FALSE))</f>
        <v>アプストTC</v>
      </c>
      <c r="D9" s="190"/>
      <c r="E9" s="191" t="str">
        <f>IF(A9="","",VLOOKUP(A9,登録No.!$A$3:$N$506,4,FALSE))</f>
        <v>アプストTC</v>
      </c>
      <c r="F9" s="192"/>
      <c r="G9" s="214"/>
      <c r="H9" s="215"/>
      <c r="I9" s="210"/>
      <c r="J9" s="207"/>
      <c r="K9" s="208"/>
      <c r="L9" s="209"/>
      <c r="M9" s="214"/>
      <c r="N9" s="219"/>
      <c r="O9" s="217"/>
      <c r="P9" s="214"/>
      <c r="Q9" s="219"/>
      <c r="R9" s="217"/>
      <c r="S9" s="180" t="str">
        <f>IF(G8="","ゲーム取得率",SUM(H8,N8,Q8)/SUM(G8:R8))</f>
        <v>ゲーム取得率</v>
      </c>
      <c r="T9" s="181"/>
      <c r="U9" s="182" t="s">
        <v>10</v>
      </c>
      <c r="V9" s="183"/>
    </row>
    <row r="10" spans="1:42" ht="15" customHeight="1" x14ac:dyDescent="0.45">
      <c r="A10" s="184" t="s">
        <v>1111</v>
      </c>
      <c r="B10" s="184"/>
      <c r="C10" s="185" t="str">
        <f>IF(A10="","",VLOOKUP(A10,登録No.!$A$3:$N$506,2,FALSE))</f>
        <v>山本</v>
      </c>
      <c r="D10" s="186"/>
      <c r="E10" s="187" t="str">
        <f>IF(A11="","",VLOOKUP(A11,登録No.!$A$3:$N$506,2,FALSE))</f>
        <v>浦嶋</v>
      </c>
      <c r="F10" s="188"/>
      <c r="G10" s="213" t="str">
        <f>IF(M6="④","",IF(M6="〇","×","〇"))</f>
        <v/>
      </c>
      <c r="H10" s="187" t="str">
        <f>IF(O6="","",O6)</f>
        <v/>
      </c>
      <c r="I10" s="188" t="str">
        <f>IF(N6="","",N6)</f>
        <v/>
      </c>
      <c r="J10" s="213" t="str">
        <f>IF(M8="①","",IF(M8="〇","×","〇"))</f>
        <v/>
      </c>
      <c r="K10" s="187" t="str">
        <f>IF(O8="","",O8)</f>
        <v/>
      </c>
      <c r="L10" s="188" t="str">
        <f>IF(N8="","",N8)</f>
        <v/>
      </c>
      <c r="M10" s="204"/>
      <c r="N10" s="205"/>
      <c r="O10" s="206"/>
      <c r="P10" s="213" t="str">
        <f>IF(Q10="","⑤",IF(Q10&gt;R10,"〇","×"))</f>
        <v>⑤</v>
      </c>
      <c r="Q10" s="218"/>
      <c r="R10" s="216"/>
      <c r="S10" s="176" t="str">
        <f>IF(K10="","勝",COUNTIF(G10:R10,"〇"))</f>
        <v>勝</v>
      </c>
      <c r="T10" s="177"/>
      <c r="U10" s="178" t="str">
        <f>IF(J10="","敗",COUNTIF(G10:R10,"×"))</f>
        <v>敗</v>
      </c>
      <c r="V10" s="179"/>
    </row>
    <row r="11" spans="1:42" ht="15" customHeight="1" x14ac:dyDescent="0.45">
      <c r="A11" s="184" t="s">
        <v>1112</v>
      </c>
      <c r="B11" s="184"/>
      <c r="C11" s="189" t="str">
        <f>IF(A10="","",VLOOKUP(A10,登録No.!$A$3:$N$506,4,FALSE))</f>
        <v>フレンズ</v>
      </c>
      <c r="D11" s="190"/>
      <c r="E11" s="191" t="str">
        <f>IF(A11="","",VLOOKUP(A11,登録No.!$A$3:$N$506,4,FALSE))</f>
        <v>フレンズ</v>
      </c>
      <c r="F11" s="192"/>
      <c r="G11" s="214"/>
      <c r="H11" s="215"/>
      <c r="I11" s="210"/>
      <c r="J11" s="214"/>
      <c r="K11" s="215"/>
      <c r="L11" s="210"/>
      <c r="M11" s="207"/>
      <c r="N11" s="208"/>
      <c r="O11" s="209"/>
      <c r="P11" s="214"/>
      <c r="Q11" s="219"/>
      <c r="R11" s="217"/>
      <c r="S11" s="180" t="str">
        <f>IF(G10="","ゲーム取得率",SUM(H10,K10,Q10)/SUM(G10:R10))</f>
        <v>ゲーム取得率</v>
      </c>
      <c r="T11" s="181"/>
      <c r="U11" s="182" t="s">
        <v>10</v>
      </c>
      <c r="V11" s="183"/>
    </row>
    <row r="12" spans="1:42" ht="15" customHeight="1" x14ac:dyDescent="0.45">
      <c r="A12" s="211" t="s">
        <v>1114</v>
      </c>
      <c r="B12" s="212"/>
      <c r="C12" s="185" t="str">
        <f>IF(A12="","",VLOOKUP(A12,登録No.!$A$3:$N$506,2,FALSE))</f>
        <v>稲岡</v>
      </c>
      <c r="D12" s="186"/>
      <c r="E12" s="187" t="str">
        <f>IF(A13="","",VLOOKUP(A13,登録No.!$A$3:$N$506,2,FALSE))</f>
        <v>稲岡</v>
      </c>
      <c r="F12" s="188"/>
      <c r="G12" s="213" t="str">
        <f>IF(P6="②","",IF(P6="〇","×","〇"))</f>
        <v/>
      </c>
      <c r="H12" s="187" t="str">
        <f>IF(R6="","",R6)</f>
        <v/>
      </c>
      <c r="I12" s="188" t="str">
        <f>IF(Q6="","",Q6)</f>
        <v/>
      </c>
      <c r="J12" s="213" t="str">
        <f>IF(P8="③","",IF(P8="〇","×","〇"))</f>
        <v/>
      </c>
      <c r="K12" s="187" t="str">
        <f>IF(R8="","",R8)</f>
        <v/>
      </c>
      <c r="L12" s="188" t="str">
        <f>IF(Q8="","",Q8)</f>
        <v/>
      </c>
      <c r="M12" s="213" t="str">
        <f>IF(P10="⑤","",IF(P10="〇","×","〇"))</f>
        <v/>
      </c>
      <c r="N12" s="187" t="str">
        <f>IF(R10="","",R10)</f>
        <v/>
      </c>
      <c r="O12" s="188" t="str">
        <f>IF(Q10="","",Q10)</f>
        <v/>
      </c>
      <c r="P12" s="204"/>
      <c r="Q12" s="205"/>
      <c r="R12" s="206"/>
      <c r="S12" s="176" t="str">
        <f>IF(J12="","勝",COUNTIF(G12:R12,"〇"))</f>
        <v>勝</v>
      </c>
      <c r="T12" s="177"/>
      <c r="U12" s="178" t="str">
        <f>IF(J12="","敗",COUNTIF(G12:R12,"×"))</f>
        <v>敗</v>
      </c>
      <c r="V12" s="179"/>
    </row>
    <row r="13" spans="1:42" ht="15" customHeight="1" x14ac:dyDescent="0.45">
      <c r="A13" s="184" t="s">
        <v>1113</v>
      </c>
      <c r="B13" s="184"/>
      <c r="C13" s="189" t="s">
        <v>1115</v>
      </c>
      <c r="D13" s="190"/>
      <c r="E13" s="191" t="str">
        <f>IF(A13="","",VLOOKUP(A13,登録No.!$A$3:$N$506,4,FALSE))</f>
        <v>Kテニス</v>
      </c>
      <c r="F13" s="192"/>
      <c r="G13" s="214"/>
      <c r="H13" s="215"/>
      <c r="I13" s="210"/>
      <c r="J13" s="214"/>
      <c r="K13" s="215"/>
      <c r="L13" s="210"/>
      <c r="M13" s="214"/>
      <c r="N13" s="215"/>
      <c r="O13" s="210"/>
      <c r="P13" s="207"/>
      <c r="Q13" s="208"/>
      <c r="R13" s="209"/>
      <c r="S13" s="180" t="str">
        <f>IF(G12="","ゲーム取得率",SUM(H12,K12,N12)/SUM(G12:O12))</f>
        <v>ゲーム取得率</v>
      </c>
      <c r="T13" s="181"/>
      <c r="U13" s="182" t="s">
        <v>10</v>
      </c>
      <c r="V13" s="183"/>
    </row>
    <row r="14" spans="1:42" ht="15" customHeight="1" x14ac:dyDescent="0.45"/>
    <row r="15" spans="1:42" ht="15" customHeight="1" x14ac:dyDescent="0.45"/>
    <row r="16" spans="1:42" ht="15" customHeight="1" x14ac:dyDescent="0.45"/>
    <row r="17" ht="15" customHeight="1" x14ac:dyDescent="0.45"/>
    <row r="18" ht="15" customHeight="1" x14ac:dyDescent="0.45"/>
    <row r="19" ht="15" customHeight="1" x14ac:dyDescent="0.45"/>
    <row r="20" ht="15" customHeight="1" x14ac:dyDescent="0.45"/>
    <row r="21" ht="15" customHeight="1" x14ac:dyDescent="0.45"/>
    <row r="22" ht="15" customHeight="1" x14ac:dyDescent="0.45"/>
    <row r="23" ht="15" customHeight="1" x14ac:dyDescent="0.45"/>
    <row r="24" ht="15" customHeight="1" x14ac:dyDescent="0.45"/>
    <row r="25" ht="15" customHeight="1" x14ac:dyDescent="0.45"/>
    <row r="26" ht="15" customHeight="1" x14ac:dyDescent="0.45"/>
    <row r="27" ht="15" customHeight="1" x14ac:dyDescent="0.45"/>
    <row r="28" ht="15" customHeight="1" x14ac:dyDescent="0.45"/>
    <row r="29" ht="15" customHeight="1" x14ac:dyDescent="0.45"/>
    <row r="30" ht="15" customHeight="1" x14ac:dyDescent="0.45"/>
  </sheetData>
  <mergeCells count="85">
    <mergeCell ref="J6:J7"/>
    <mergeCell ref="K6:K7"/>
    <mergeCell ref="C7:D7"/>
    <mergeCell ref="E7:F7"/>
    <mergeCell ref="A1:AP1"/>
    <mergeCell ref="A2:I2"/>
    <mergeCell ref="J2:AP2"/>
    <mergeCell ref="C5:F5"/>
    <mergeCell ref="S5:V5"/>
    <mergeCell ref="A7:B7"/>
    <mergeCell ref="R6:R7"/>
    <mergeCell ref="S6:T6"/>
    <mergeCell ref="U6:V6"/>
    <mergeCell ref="S7:T7"/>
    <mergeCell ref="U7:V7"/>
    <mergeCell ref="L6:L7"/>
    <mergeCell ref="M6:M7"/>
    <mergeCell ref="N6:N7"/>
    <mergeCell ref="O6:O7"/>
    <mergeCell ref="P6:P7"/>
    <mergeCell ref="Q6:Q7"/>
    <mergeCell ref="A6:B6"/>
    <mergeCell ref="C6:D6"/>
    <mergeCell ref="E6:F6"/>
    <mergeCell ref="G6:I7"/>
    <mergeCell ref="Q8:Q9"/>
    <mergeCell ref="A8:B8"/>
    <mergeCell ref="C8:D8"/>
    <mergeCell ref="E8:F8"/>
    <mergeCell ref="G8:G9"/>
    <mergeCell ref="H8:H9"/>
    <mergeCell ref="I8:I9"/>
    <mergeCell ref="A9:B9"/>
    <mergeCell ref="C9:D9"/>
    <mergeCell ref="E9:F9"/>
    <mergeCell ref="J8:L9"/>
    <mergeCell ref="M8:M9"/>
    <mergeCell ref="N8:N9"/>
    <mergeCell ref="O8:O9"/>
    <mergeCell ref="P8:P9"/>
    <mergeCell ref="R8:R9"/>
    <mergeCell ref="S8:T8"/>
    <mergeCell ref="U8:V8"/>
    <mergeCell ref="S9:T9"/>
    <mergeCell ref="U9:V9"/>
    <mergeCell ref="Q10:Q11"/>
    <mergeCell ref="A10:B10"/>
    <mergeCell ref="C10:D10"/>
    <mergeCell ref="E10:F10"/>
    <mergeCell ref="G10:G11"/>
    <mergeCell ref="H10:H11"/>
    <mergeCell ref="I10:I11"/>
    <mergeCell ref="A11:B11"/>
    <mergeCell ref="C11:D11"/>
    <mergeCell ref="E11:F11"/>
    <mergeCell ref="J10:J11"/>
    <mergeCell ref="K10:K11"/>
    <mergeCell ref="L10:L11"/>
    <mergeCell ref="M10:O11"/>
    <mergeCell ref="P10:P11"/>
    <mergeCell ref="R10:R11"/>
    <mergeCell ref="S10:T10"/>
    <mergeCell ref="U10:V10"/>
    <mergeCell ref="S11:T11"/>
    <mergeCell ref="U11:V11"/>
    <mergeCell ref="O12:O13"/>
    <mergeCell ref="A12:B12"/>
    <mergeCell ref="C12:D12"/>
    <mergeCell ref="E12:F12"/>
    <mergeCell ref="G12:G13"/>
    <mergeCell ref="H12:H13"/>
    <mergeCell ref="I12:I13"/>
    <mergeCell ref="A13:B13"/>
    <mergeCell ref="C13:D13"/>
    <mergeCell ref="E13:F13"/>
    <mergeCell ref="J12:J13"/>
    <mergeCell ref="K12:K13"/>
    <mergeCell ref="L12:L13"/>
    <mergeCell ref="M12:M13"/>
    <mergeCell ref="N12:N13"/>
    <mergeCell ref="P12:R13"/>
    <mergeCell ref="S12:T12"/>
    <mergeCell ref="U12:V12"/>
    <mergeCell ref="S13:T13"/>
    <mergeCell ref="U13:V13"/>
  </mergeCells>
  <phoneticPr fontId="2"/>
  <pageMargins left="0.7" right="0.7" top="0.75" bottom="0.75" header="0.3" footer="0.3"/>
  <pageSetup paperSize="9" scale="45"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ED425-7FEA-45DD-AEC1-C9DF0EB94B05}">
  <sheetPr>
    <pageSetUpPr fitToPage="1"/>
  </sheetPr>
  <dimension ref="A1:AQ61"/>
  <sheetViews>
    <sheetView showGridLines="0" showWhiteSpace="0" topLeftCell="C1" zoomScaleNormal="100" zoomScaleSheetLayoutView="70" zoomScalePageLayoutView="70" workbookViewId="0">
      <selection activeCell="E7" sqref="E7:F7"/>
    </sheetView>
  </sheetViews>
  <sheetFormatPr defaultColWidth="8.69921875" defaultRowHeight="15" x14ac:dyDescent="0.45"/>
  <cols>
    <col min="1" max="2" width="4" style="2" hidden="1" customWidth="1"/>
    <col min="3" max="21" width="4" style="2" customWidth="1"/>
    <col min="22" max="23" width="4" style="2" hidden="1" customWidth="1"/>
    <col min="24" max="43" width="4" style="2" customWidth="1"/>
    <col min="44" max="62" width="4.09765625" style="2" customWidth="1"/>
    <col min="63" max="16384" width="8.69921875" style="2"/>
  </cols>
  <sheetData>
    <row r="1" spans="1:43" ht="24.6" x14ac:dyDescent="0.45">
      <c r="A1" s="197" t="s">
        <v>1094</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row>
    <row r="2" spans="1:43" ht="22.8" x14ac:dyDescent="0.45">
      <c r="A2" s="198" t="s">
        <v>1097</v>
      </c>
      <c r="B2" s="198"/>
      <c r="C2" s="198"/>
      <c r="D2" s="198"/>
      <c r="E2" s="198"/>
      <c r="F2" s="198"/>
      <c r="G2" s="198"/>
      <c r="H2" s="198"/>
      <c r="I2" s="198"/>
      <c r="J2" s="199" t="s">
        <v>9</v>
      </c>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row>
    <row r="3" spans="1:43" ht="15" customHeight="1" x14ac:dyDescent="0.45"/>
    <row r="4" spans="1:43" ht="15" customHeight="1" x14ac:dyDescent="0.45">
      <c r="A4" s="1"/>
      <c r="B4" s="1"/>
      <c r="C4" s="2" t="s">
        <v>1225</v>
      </c>
      <c r="D4" s="1"/>
      <c r="E4" s="1"/>
      <c r="F4" s="1"/>
      <c r="G4" s="1"/>
      <c r="H4" s="1"/>
      <c r="I4" s="1"/>
      <c r="J4" s="1"/>
      <c r="K4" s="1"/>
      <c r="L4" s="1"/>
      <c r="M4" s="1"/>
      <c r="N4" s="1"/>
      <c r="O4" s="1"/>
      <c r="P4" s="1"/>
      <c r="Q4" s="1"/>
      <c r="R4" s="1"/>
      <c r="S4" s="1"/>
      <c r="V4" s="1"/>
      <c r="W4" s="1"/>
      <c r="Y4" s="1"/>
      <c r="Z4" s="1"/>
      <c r="AA4" s="1"/>
      <c r="AB4" s="1"/>
      <c r="AC4" s="1"/>
      <c r="AD4" s="1"/>
      <c r="AE4" s="1"/>
      <c r="AF4" s="1"/>
      <c r="AG4" s="1"/>
      <c r="AH4" s="1"/>
      <c r="AI4" s="1"/>
      <c r="AJ4" s="1"/>
      <c r="AK4" s="1"/>
      <c r="AL4" s="1"/>
      <c r="AM4" s="1"/>
      <c r="AN4" s="1"/>
    </row>
    <row r="5" spans="1:43" ht="15" customHeight="1" x14ac:dyDescent="0.45">
      <c r="A5" s="11" t="s">
        <v>6</v>
      </c>
      <c r="B5" s="1"/>
      <c r="C5" s="200" t="s">
        <v>1116</v>
      </c>
      <c r="D5" s="201"/>
      <c r="E5" s="201"/>
      <c r="F5" s="202"/>
      <c r="G5" s="16" t="str">
        <f>C6</f>
        <v>三代</v>
      </c>
      <c r="H5" s="17" t="s">
        <v>11</v>
      </c>
      <c r="I5" s="18" t="str">
        <f>E6</f>
        <v>辻</v>
      </c>
      <c r="J5" s="16" t="str">
        <f>C8</f>
        <v>中澤</v>
      </c>
      <c r="K5" s="17" t="s">
        <v>11</v>
      </c>
      <c r="L5" s="18" t="str">
        <f>E8</f>
        <v>宇野</v>
      </c>
      <c r="M5" s="16" t="str">
        <f>C10</f>
        <v>苗村</v>
      </c>
      <c r="N5" s="17" t="s">
        <v>11</v>
      </c>
      <c r="O5" s="18" t="str">
        <f>E10</f>
        <v>片岡</v>
      </c>
      <c r="P5" s="200" t="s">
        <v>0</v>
      </c>
      <c r="Q5" s="201"/>
      <c r="R5" s="201"/>
      <c r="S5" s="202"/>
      <c r="V5" s="11" t="s">
        <v>6</v>
      </c>
      <c r="W5" s="1"/>
      <c r="X5" s="200" t="s">
        <v>1122</v>
      </c>
      <c r="Y5" s="201"/>
      <c r="Z5" s="201"/>
      <c r="AA5" s="202"/>
      <c r="AB5" s="16" t="str">
        <f>X6</f>
        <v/>
      </c>
      <c r="AC5" s="17" t="s">
        <v>11</v>
      </c>
      <c r="AD5" s="18" t="str">
        <f>Z6</f>
        <v/>
      </c>
      <c r="AE5" s="16" t="str">
        <f>X8</f>
        <v/>
      </c>
      <c r="AF5" s="17" t="s">
        <v>11</v>
      </c>
      <c r="AG5" s="18" t="str">
        <f>Z8</f>
        <v/>
      </c>
      <c r="AH5" s="16" t="str">
        <f>X10</f>
        <v/>
      </c>
      <c r="AI5" s="17" t="s">
        <v>11</v>
      </c>
      <c r="AJ5" s="18" t="str">
        <f>Z10</f>
        <v/>
      </c>
      <c r="AK5" s="200" t="s">
        <v>0</v>
      </c>
      <c r="AL5" s="201"/>
      <c r="AM5" s="201"/>
      <c r="AN5" s="202"/>
    </row>
    <row r="6" spans="1:43" ht="15" customHeight="1" x14ac:dyDescent="0.45">
      <c r="A6" s="220" t="s">
        <v>1119</v>
      </c>
      <c r="B6" s="221"/>
      <c r="C6" s="185" t="str">
        <f>IF(A6="","",VLOOKUP(A6,登録No.!$A$3:$N$506,2,FALSE))</f>
        <v>三代</v>
      </c>
      <c r="D6" s="186"/>
      <c r="E6" s="223" t="s">
        <v>1232</v>
      </c>
      <c r="F6" s="188"/>
      <c r="G6" s="204"/>
      <c r="H6" s="205"/>
      <c r="I6" s="206"/>
      <c r="J6" s="213" t="str">
        <f>IF(K6="","③",IF(K6&gt;L6,"〇","×"))</f>
        <v>③</v>
      </c>
      <c r="K6" s="218"/>
      <c r="L6" s="216"/>
      <c r="M6" s="213" t="str">
        <f>IF(N6="","②",IF(N6&gt;O6,"〇","×"))</f>
        <v>②</v>
      </c>
      <c r="N6" s="218"/>
      <c r="O6" s="216"/>
      <c r="P6" s="176" t="str">
        <f>IF(K6="","勝",COUNTIF(G6:O6,"〇"))</f>
        <v>勝</v>
      </c>
      <c r="Q6" s="177"/>
      <c r="R6" s="178" t="str">
        <f>IF(K6="","敗",COUNTIF(G6:O6,"×"))</f>
        <v>敗</v>
      </c>
      <c r="S6" s="179"/>
      <c r="V6" s="220"/>
      <c r="W6" s="221"/>
      <c r="X6" s="185" t="str">
        <f>IF(V6="","",VLOOKUP(V6,登録No.!$A$3:$N$506,2,FALSE))</f>
        <v/>
      </c>
      <c r="Y6" s="186"/>
      <c r="Z6" s="223" t="str">
        <f>IF(V7="","",VLOOKUP(V7,登録No.!$A$3:$N$506,2,FALSE))</f>
        <v/>
      </c>
      <c r="AA6" s="188"/>
      <c r="AB6" s="204"/>
      <c r="AC6" s="205"/>
      <c r="AD6" s="206"/>
      <c r="AE6" s="213" t="str">
        <f>IF(AF6="","③",IF(AF6&gt;AG6,"〇","×"))</f>
        <v>③</v>
      </c>
      <c r="AF6" s="218"/>
      <c r="AG6" s="216"/>
      <c r="AH6" s="213" t="str">
        <f>IF(AI6="","②",IF(AI6&gt;AJ6,"〇","×"))</f>
        <v>②</v>
      </c>
      <c r="AI6" s="218"/>
      <c r="AJ6" s="216"/>
      <c r="AK6" s="176" t="str">
        <f>IF(AF6="","勝",COUNTIF(AB6:AJ6,"〇"))</f>
        <v>勝</v>
      </c>
      <c r="AL6" s="177"/>
      <c r="AM6" s="178" t="str">
        <f>IF(AF6="","敗",COUNTIF(AB6:AJ6,"×"))</f>
        <v>敗</v>
      </c>
      <c r="AN6" s="179"/>
    </row>
    <row r="7" spans="1:43" ht="15" customHeight="1" x14ac:dyDescent="0.45">
      <c r="A7" s="220" t="s">
        <v>1111</v>
      </c>
      <c r="B7" s="221"/>
      <c r="C7" s="189" t="str">
        <f>IF(A6="","",VLOOKUP(A6,登録No.!$A$3:$N$506,4,FALSE))</f>
        <v>フレンズ</v>
      </c>
      <c r="D7" s="190"/>
      <c r="E7" s="226" t="str">
        <f>IF(A7="","",VLOOKUP(A7,登録No.!$A$3:$N$506,4,FALSE))</f>
        <v>フレンズ</v>
      </c>
      <c r="F7" s="192"/>
      <c r="G7" s="207"/>
      <c r="H7" s="208"/>
      <c r="I7" s="209"/>
      <c r="J7" s="214"/>
      <c r="K7" s="219"/>
      <c r="L7" s="217"/>
      <c r="M7" s="214"/>
      <c r="N7" s="219"/>
      <c r="O7" s="217"/>
      <c r="P7" s="180" t="str">
        <f>IF(K6="","ゲーム取得率",SUM(K6,N6)/SUM(G6:O6))</f>
        <v>ゲーム取得率</v>
      </c>
      <c r="Q7" s="181"/>
      <c r="R7" s="182" t="s">
        <v>10</v>
      </c>
      <c r="S7" s="183"/>
      <c r="V7" s="220"/>
      <c r="W7" s="221"/>
      <c r="X7" s="189" t="str">
        <f>IF(V6="","",VLOOKUP(V6,登録No.!$A$3:$N$506,4,FALSE))</f>
        <v/>
      </c>
      <c r="Y7" s="190"/>
      <c r="Z7" s="226" t="str">
        <f>IF(V7="","",VLOOKUP(V7,登録No.!$A$3:$N$506,4,FALSE))</f>
        <v/>
      </c>
      <c r="AA7" s="192"/>
      <c r="AB7" s="207"/>
      <c r="AC7" s="208"/>
      <c r="AD7" s="209"/>
      <c r="AE7" s="214"/>
      <c r="AF7" s="219"/>
      <c r="AG7" s="217"/>
      <c r="AH7" s="214"/>
      <c r="AI7" s="219"/>
      <c r="AJ7" s="217"/>
      <c r="AK7" s="180" t="str">
        <f>IF(AF6="","ゲーム取得率",SUM(AF6,AI6)/SUM(AB6:AJ6))</f>
        <v>ゲーム取得率</v>
      </c>
      <c r="AL7" s="181"/>
      <c r="AM7" s="182" t="s">
        <v>10</v>
      </c>
      <c r="AN7" s="183"/>
    </row>
    <row r="8" spans="1:43" ht="15" customHeight="1" x14ac:dyDescent="0.45">
      <c r="A8" s="220" t="s">
        <v>1131</v>
      </c>
      <c r="B8" s="221"/>
      <c r="C8" s="185" t="str">
        <f>IF(A8="","",VLOOKUP(A8,登録No.!$A$3:$N$506,2,FALSE))</f>
        <v>中澤</v>
      </c>
      <c r="D8" s="186"/>
      <c r="E8" s="223" t="str">
        <f>IF(A9="","",VLOOKUP(A9,登録No.!$A$3:$N$506,2,FALSE))</f>
        <v>宇野</v>
      </c>
      <c r="F8" s="188"/>
      <c r="G8" s="213" t="str">
        <f>IF(J6="③","",IF(J6="〇","×","〇"))</f>
        <v/>
      </c>
      <c r="H8" s="187" t="str">
        <f>IF(L6="","",L6)</f>
        <v/>
      </c>
      <c r="I8" s="188" t="str">
        <f>IF(K6="","",K6)</f>
        <v/>
      </c>
      <c r="J8" s="204"/>
      <c r="K8" s="205"/>
      <c r="L8" s="206"/>
      <c r="M8" s="213" t="str">
        <f>IF(N8="","①",IF(N8&gt;O8,"〇","×"))</f>
        <v>①</v>
      </c>
      <c r="N8" s="218"/>
      <c r="O8" s="216"/>
      <c r="P8" s="176" t="str">
        <f>IF(G8="","勝",COUNTIF(G8:O8,"〇"))</f>
        <v>勝</v>
      </c>
      <c r="Q8" s="177"/>
      <c r="R8" s="178" t="str">
        <f>IF(G8="","敗",COUNTIF(G8:O8,"×"))</f>
        <v>敗</v>
      </c>
      <c r="S8" s="179"/>
      <c r="V8" s="220"/>
      <c r="W8" s="221"/>
      <c r="X8" s="185" t="str">
        <f>IF(V8="","",VLOOKUP(V8,登録No.!$A$3:$N$506,2,FALSE))</f>
        <v/>
      </c>
      <c r="Y8" s="186"/>
      <c r="Z8" s="223" t="str">
        <f>IF(V9="","",VLOOKUP(V9,登録No.!$A$3:$N$506,2,FALSE))</f>
        <v/>
      </c>
      <c r="AA8" s="188"/>
      <c r="AB8" s="213" t="str">
        <f>IF(AE6="③","",IF(AE6="〇","×","〇"))</f>
        <v/>
      </c>
      <c r="AC8" s="187" t="str">
        <f>IF(AG6="","",AG6)</f>
        <v/>
      </c>
      <c r="AD8" s="188" t="str">
        <f>IF(AF6="","",AF6)</f>
        <v/>
      </c>
      <c r="AE8" s="204"/>
      <c r="AF8" s="205"/>
      <c r="AG8" s="206"/>
      <c r="AH8" s="213" t="str">
        <f>IF(AI8="","①",IF(AI8&gt;AJ8,"〇","×"))</f>
        <v>①</v>
      </c>
      <c r="AI8" s="218"/>
      <c r="AJ8" s="216"/>
      <c r="AK8" s="176" t="str">
        <f>IF(AB8="","勝",COUNTIF(AB8:AJ8,"〇"))</f>
        <v>勝</v>
      </c>
      <c r="AL8" s="177"/>
      <c r="AM8" s="178" t="str">
        <f>IF(AB8="","敗",COUNTIF(AB8:AJ8,"×"))</f>
        <v>敗</v>
      </c>
      <c r="AN8" s="179"/>
    </row>
    <row r="9" spans="1:43" ht="15" customHeight="1" x14ac:dyDescent="0.45">
      <c r="A9" s="220" t="s">
        <v>1132</v>
      </c>
      <c r="B9" s="221"/>
      <c r="C9" s="189" t="str">
        <f>IF(A8="","",VLOOKUP(A8,登録No.!$A$3:$N$506,4,FALSE))</f>
        <v>アビックBB</v>
      </c>
      <c r="D9" s="190"/>
      <c r="E9" s="226" t="str">
        <f>IF(A9="","",VLOOKUP(A9,登録No.!$A$3:$N$506,4,FALSE))</f>
        <v>アビックBB</v>
      </c>
      <c r="F9" s="192"/>
      <c r="G9" s="214"/>
      <c r="H9" s="215"/>
      <c r="I9" s="210"/>
      <c r="J9" s="207"/>
      <c r="K9" s="208"/>
      <c r="L9" s="209"/>
      <c r="M9" s="214"/>
      <c r="N9" s="219"/>
      <c r="O9" s="217"/>
      <c r="P9" s="180" t="str">
        <f>IF(H8="","ゲーム取得率",SUM(H8,N8)/SUM(G8:O8))</f>
        <v>ゲーム取得率</v>
      </c>
      <c r="Q9" s="181"/>
      <c r="R9" s="182" t="s">
        <v>10</v>
      </c>
      <c r="S9" s="183"/>
      <c r="V9" s="220"/>
      <c r="W9" s="221"/>
      <c r="X9" s="189" t="str">
        <f>IF(V8="","",VLOOKUP(V8,登録No.!$A$3:$N$506,4,FALSE))</f>
        <v/>
      </c>
      <c r="Y9" s="190"/>
      <c r="Z9" s="226" t="str">
        <f>IF(V9="","",VLOOKUP(V9,登録No.!$A$3:$N$506,4,FALSE))</f>
        <v/>
      </c>
      <c r="AA9" s="192"/>
      <c r="AB9" s="214"/>
      <c r="AC9" s="215"/>
      <c r="AD9" s="210"/>
      <c r="AE9" s="207"/>
      <c r="AF9" s="208"/>
      <c r="AG9" s="209"/>
      <c r="AH9" s="214"/>
      <c r="AI9" s="219"/>
      <c r="AJ9" s="217"/>
      <c r="AK9" s="180" t="str">
        <f>IF(AC8="","ゲーム取得率",SUM(AC8,AI8)/SUM(AB8:AJ8))</f>
        <v>ゲーム取得率</v>
      </c>
      <c r="AL9" s="181"/>
      <c r="AM9" s="182" t="s">
        <v>10</v>
      </c>
      <c r="AN9" s="183"/>
    </row>
    <row r="10" spans="1:43" ht="15" customHeight="1" x14ac:dyDescent="0.45">
      <c r="A10" s="220" t="s">
        <v>1135</v>
      </c>
      <c r="B10" s="221"/>
      <c r="C10" s="185" t="str">
        <f>IF(A10="","",VLOOKUP(A10,登録No.!$A$3:$N$506,2,FALSE))</f>
        <v>苗村</v>
      </c>
      <c r="D10" s="186"/>
      <c r="E10" s="223" t="str">
        <f>IF(A11="","",VLOOKUP(A11,登録No.!$A$3:$N$506,2,FALSE))</f>
        <v>片岡</v>
      </c>
      <c r="F10" s="188"/>
      <c r="G10" s="213" t="str">
        <f>IF(N6="","",IF(M6="〇","×","〇"))</f>
        <v/>
      </c>
      <c r="H10" s="187" t="str">
        <f>IF(O6="","",O6)</f>
        <v/>
      </c>
      <c r="I10" s="188" t="str">
        <f>IF(N6="","",N6)</f>
        <v/>
      </c>
      <c r="J10" s="213" t="str">
        <f>IF(N8="","",IF(M8="〇","×","〇"))</f>
        <v/>
      </c>
      <c r="K10" s="187" t="str">
        <f>IF(O8="","",O8)</f>
        <v/>
      </c>
      <c r="L10" s="188" t="str">
        <f>IF(N8="","",N8)</f>
        <v/>
      </c>
      <c r="M10" s="204"/>
      <c r="N10" s="205"/>
      <c r="O10" s="206"/>
      <c r="P10" s="176" t="str">
        <f>IF(G10="","勝",COUNTIF(G10:O10,"〇"))</f>
        <v>勝</v>
      </c>
      <c r="Q10" s="177"/>
      <c r="R10" s="178" t="str">
        <f>IF(G10="","敗",COUNTIF(G10:O10,"×"))</f>
        <v>敗</v>
      </c>
      <c r="S10" s="179"/>
      <c r="V10" s="220"/>
      <c r="W10" s="221"/>
      <c r="X10" s="185" t="str">
        <f>IF(V10="","",VLOOKUP(V10,登録No.!$A$3:$N$506,2,FALSE))</f>
        <v/>
      </c>
      <c r="Y10" s="186"/>
      <c r="Z10" s="223" t="str">
        <f>IF(V11="","",VLOOKUP(V11,登録No.!$A$3:$N$506,2,FALSE))</f>
        <v/>
      </c>
      <c r="AA10" s="188"/>
      <c r="AB10" s="213" t="str">
        <f>IF(AI6="","",IF(AH6="〇","×","〇"))</f>
        <v/>
      </c>
      <c r="AC10" s="187" t="str">
        <f>IF(AJ6="","",AJ6)</f>
        <v/>
      </c>
      <c r="AD10" s="188" t="str">
        <f>IF(AI6="","",AI6)</f>
        <v/>
      </c>
      <c r="AE10" s="213" t="str">
        <f>IF(AI8="","",IF(AH8="〇","×","〇"))</f>
        <v/>
      </c>
      <c r="AF10" s="187" t="str">
        <f>IF(AJ8="","",AJ8)</f>
        <v/>
      </c>
      <c r="AG10" s="188" t="str">
        <f>IF(AI8="","",AI8)</f>
        <v/>
      </c>
      <c r="AH10" s="204"/>
      <c r="AI10" s="205"/>
      <c r="AJ10" s="206"/>
      <c r="AK10" s="176" t="str">
        <f>IF(AB10="","勝",COUNTIF(AB10:AJ10,"〇"))</f>
        <v>勝</v>
      </c>
      <c r="AL10" s="177"/>
      <c r="AM10" s="178" t="str">
        <f>IF(AB10="","敗",COUNTIF(AB10:AJ10,"×"))</f>
        <v>敗</v>
      </c>
      <c r="AN10" s="179"/>
    </row>
    <row r="11" spans="1:43" ht="15" customHeight="1" x14ac:dyDescent="0.45">
      <c r="A11" s="220" t="s">
        <v>1136</v>
      </c>
      <c r="B11" s="221"/>
      <c r="C11" s="189" t="str">
        <f>IF(A10="","",VLOOKUP(A10,登録No.!$A$3:$N$506,4,FALSE))</f>
        <v>うさかめ</v>
      </c>
      <c r="D11" s="190"/>
      <c r="E11" s="226" t="str">
        <f>IF(A11="","",VLOOKUP(A11,登録No.!$A$3:$N$506,4,FALSE))</f>
        <v>うさかめ</v>
      </c>
      <c r="F11" s="192"/>
      <c r="G11" s="214"/>
      <c r="H11" s="215"/>
      <c r="I11" s="210"/>
      <c r="J11" s="214"/>
      <c r="K11" s="215"/>
      <c r="L11" s="210"/>
      <c r="M11" s="207"/>
      <c r="N11" s="208"/>
      <c r="O11" s="209"/>
      <c r="P11" s="180" t="str">
        <f>IF(G10="","ゲーム取得率",SUM(H10,K10)/SUM(G10:O10))</f>
        <v>ゲーム取得率</v>
      </c>
      <c r="Q11" s="181"/>
      <c r="R11" s="182" t="s">
        <v>10</v>
      </c>
      <c r="S11" s="183"/>
      <c r="V11" s="220"/>
      <c r="W11" s="221"/>
      <c r="X11" s="189" t="str">
        <f>IF(V10="","",VLOOKUP(V10,登録No.!$A$3:$N$506,4,FALSE))</f>
        <v/>
      </c>
      <c r="Y11" s="190"/>
      <c r="Z11" s="226" t="str">
        <f>IF(V11="","",VLOOKUP(V11,登録No.!$A$3:$N$506,4,FALSE))</f>
        <v/>
      </c>
      <c r="AA11" s="192"/>
      <c r="AB11" s="214"/>
      <c r="AC11" s="215"/>
      <c r="AD11" s="210"/>
      <c r="AE11" s="214"/>
      <c r="AF11" s="215"/>
      <c r="AG11" s="210"/>
      <c r="AH11" s="207"/>
      <c r="AI11" s="208"/>
      <c r="AJ11" s="209"/>
      <c r="AK11" s="180" t="str">
        <f>IF(AB10="","ゲーム取得率",SUM(AC10,AF10)/SUM(AB10:AJ10))</f>
        <v>ゲーム取得率</v>
      </c>
      <c r="AL11" s="181"/>
      <c r="AM11" s="182" t="s">
        <v>10</v>
      </c>
      <c r="AN11" s="183"/>
    </row>
    <row r="12" spans="1:43" ht="15" customHeight="1" x14ac:dyDescent="0.45"/>
    <row r="13" spans="1:43" ht="15" customHeight="1" x14ac:dyDescent="0.45">
      <c r="A13" s="1"/>
      <c r="B13" s="1"/>
      <c r="C13" s="2" t="s">
        <v>1226</v>
      </c>
      <c r="D13" s="1"/>
      <c r="E13" s="1"/>
      <c r="F13" s="1"/>
      <c r="G13" s="1"/>
      <c r="H13" s="1"/>
      <c r="I13" s="1"/>
      <c r="J13" s="1"/>
      <c r="K13" s="1"/>
      <c r="L13" s="1"/>
      <c r="M13" s="1"/>
      <c r="N13" s="1"/>
      <c r="O13" s="1"/>
      <c r="P13" s="1"/>
      <c r="Q13" s="1"/>
      <c r="R13" s="1"/>
      <c r="S13" s="1"/>
      <c r="V13" s="1"/>
      <c r="W13" s="1"/>
      <c r="Y13" s="1"/>
      <c r="Z13" s="1"/>
      <c r="AA13" s="1"/>
      <c r="AB13" s="1"/>
      <c r="AC13" s="1"/>
      <c r="AD13" s="1"/>
      <c r="AE13" s="1"/>
      <c r="AF13" s="1"/>
      <c r="AG13" s="1"/>
      <c r="AH13" s="1"/>
      <c r="AI13" s="1"/>
      <c r="AJ13" s="1"/>
      <c r="AK13" s="1"/>
      <c r="AL13" s="1"/>
      <c r="AM13" s="1"/>
      <c r="AN13" s="1"/>
    </row>
    <row r="14" spans="1:43" ht="15" customHeight="1" x14ac:dyDescent="0.45">
      <c r="A14" s="11" t="s">
        <v>6</v>
      </c>
      <c r="B14" s="1"/>
      <c r="C14" s="200" t="s">
        <v>1117</v>
      </c>
      <c r="D14" s="201"/>
      <c r="E14" s="201"/>
      <c r="F14" s="202"/>
      <c r="G14" s="16" t="str">
        <f>C15</f>
        <v>辻</v>
      </c>
      <c r="H14" s="17" t="s">
        <v>11</v>
      </c>
      <c r="I14" s="18" t="str">
        <f>E15</f>
        <v>成宮</v>
      </c>
      <c r="J14" s="16" t="str">
        <f>C17</f>
        <v>松本</v>
      </c>
      <c r="K14" s="17" t="s">
        <v>11</v>
      </c>
      <c r="L14" s="18" t="str">
        <f>E17</f>
        <v>青木</v>
      </c>
      <c r="M14" s="16" t="str">
        <f>C19</f>
        <v>小西</v>
      </c>
      <c r="N14" s="17" t="s">
        <v>11</v>
      </c>
      <c r="O14" s="18" t="str">
        <f>E19</f>
        <v>坂本</v>
      </c>
      <c r="P14" s="200" t="s">
        <v>0</v>
      </c>
      <c r="Q14" s="201"/>
      <c r="R14" s="201"/>
      <c r="S14" s="202"/>
      <c r="V14" s="11" t="s">
        <v>6</v>
      </c>
      <c r="W14" s="1"/>
      <c r="X14" s="200" t="s">
        <v>1123</v>
      </c>
      <c r="Y14" s="201"/>
      <c r="Z14" s="201"/>
      <c r="AA14" s="202"/>
      <c r="AB14" s="16" t="str">
        <f>X15</f>
        <v/>
      </c>
      <c r="AC14" s="17" t="s">
        <v>11</v>
      </c>
      <c r="AD14" s="18" t="str">
        <f>Z15</f>
        <v/>
      </c>
      <c r="AE14" s="16" t="str">
        <f>X17</f>
        <v/>
      </c>
      <c r="AF14" s="17" t="s">
        <v>11</v>
      </c>
      <c r="AG14" s="18" t="str">
        <f>Z17</f>
        <v/>
      </c>
      <c r="AH14" s="16" t="str">
        <f>X19</f>
        <v/>
      </c>
      <c r="AI14" s="17" t="s">
        <v>11</v>
      </c>
      <c r="AJ14" s="18" t="str">
        <f>Z19</f>
        <v/>
      </c>
      <c r="AK14" s="200" t="s">
        <v>0</v>
      </c>
      <c r="AL14" s="201"/>
      <c r="AM14" s="201"/>
      <c r="AN14" s="202"/>
    </row>
    <row r="15" spans="1:43" ht="15" customHeight="1" x14ac:dyDescent="0.45">
      <c r="A15" s="220" t="s">
        <v>1121</v>
      </c>
      <c r="B15" s="221"/>
      <c r="C15" s="185" t="str">
        <f>IF(A15="","",VLOOKUP(A15,登録No.!$A$3:$N$506,2,FALSE))</f>
        <v>辻</v>
      </c>
      <c r="D15" s="186"/>
      <c r="E15" s="223" t="str">
        <f>IF(A16="","",VLOOKUP(A16,登録No.!$A$3:$N$506,2,FALSE))</f>
        <v>成宮</v>
      </c>
      <c r="F15" s="188"/>
      <c r="G15" s="204"/>
      <c r="H15" s="205"/>
      <c r="I15" s="206"/>
      <c r="J15" s="213" t="str">
        <f>IF(K15="","③",IF(K15&gt;L15,"〇","×"))</f>
        <v>③</v>
      </c>
      <c r="K15" s="218"/>
      <c r="L15" s="216"/>
      <c r="M15" s="213" t="str">
        <f>IF(N15="","②",IF(N15&gt;O15,"〇","×"))</f>
        <v>②</v>
      </c>
      <c r="N15" s="218"/>
      <c r="O15" s="216"/>
      <c r="P15" s="176" t="str">
        <f>IF(K15="","勝",COUNTIF(G15:O15,"〇"))</f>
        <v>勝</v>
      </c>
      <c r="Q15" s="177"/>
      <c r="R15" s="178" t="str">
        <f>IF(K15="","敗",COUNTIF(G15:O15,"×"))</f>
        <v>敗</v>
      </c>
      <c r="S15" s="179"/>
      <c r="V15" s="220"/>
      <c r="W15" s="221"/>
      <c r="X15" s="185" t="str">
        <f>IF(V15="","",VLOOKUP(V15,登録No.!$A$3:$N$506,2,FALSE))</f>
        <v/>
      </c>
      <c r="Y15" s="186"/>
      <c r="Z15" s="223" t="str">
        <f>IF(V16="","",VLOOKUP(V16,登録No.!$A$3:$N$506,2,FALSE))</f>
        <v/>
      </c>
      <c r="AA15" s="188"/>
      <c r="AB15" s="204"/>
      <c r="AC15" s="205"/>
      <c r="AD15" s="206"/>
      <c r="AE15" s="213" t="str">
        <f>IF(AF15="","③",IF(AF15&gt;AG15,"〇","×"))</f>
        <v>③</v>
      </c>
      <c r="AF15" s="218"/>
      <c r="AG15" s="216"/>
      <c r="AH15" s="213" t="str">
        <f>IF(AI15="","②",IF(AI15&gt;AJ15,"〇","×"))</f>
        <v>②</v>
      </c>
      <c r="AI15" s="218"/>
      <c r="AJ15" s="216"/>
      <c r="AK15" s="176" t="str">
        <f>IF(AF15="","勝",COUNTIF(AB15:AJ15,"〇"))</f>
        <v>勝</v>
      </c>
      <c r="AL15" s="177"/>
      <c r="AM15" s="178" t="str">
        <f>IF(AF15="","敗",COUNTIF(AB15:AJ15,"×"))</f>
        <v>敗</v>
      </c>
      <c r="AN15" s="179"/>
    </row>
    <row r="16" spans="1:43" ht="15" customHeight="1" x14ac:dyDescent="0.45">
      <c r="A16" s="220" t="s">
        <v>1120</v>
      </c>
      <c r="B16" s="221"/>
      <c r="C16" s="189" t="str">
        <f>IF(A15="","",VLOOKUP(A15,登録No.!$A$3:$N$506,4,FALSE))</f>
        <v>うさかめ</v>
      </c>
      <c r="D16" s="190"/>
      <c r="E16" s="226" t="str">
        <f>IF(A16="","",VLOOKUP(A16,登録No.!$A$3:$N$506,4,FALSE))</f>
        <v>フレンズ</v>
      </c>
      <c r="F16" s="192"/>
      <c r="G16" s="207"/>
      <c r="H16" s="208"/>
      <c r="I16" s="209"/>
      <c r="J16" s="214"/>
      <c r="K16" s="219"/>
      <c r="L16" s="217"/>
      <c r="M16" s="214"/>
      <c r="N16" s="219"/>
      <c r="O16" s="217"/>
      <c r="P16" s="180" t="str">
        <f>IF(K15="","ゲーム取得率",SUM(K15,N15)/SUM(G15:O15))</f>
        <v>ゲーム取得率</v>
      </c>
      <c r="Q16" s="181"/>
      <c r="R16" s="182" t="s">
        <v>10</v>
      </c>
      <c r="S16" s="183"/>
      <c r="V16" s="220"/>
      <c r="W16" s="221"/>
      <c r="X16" s="189" t="str">
        <f>IF(V15="","",VLOOKUP(V15,登録No.!$A$3:$N$506,4,FALSE))</f>
        <v/>
      </c>
      <c r="Y16" s="190"/>
      <c r="Z16" s="226" t="str">
        <f>IF(V16="","",VLOOKUP(V16,登録No.!$A$3:$N$506,4,FALSE))</f>
        <v/>
      </c>
      <c r="AA16" s="192"/>
      <c r="AB16" s="207"/>
      <c r="AC16" s="208"/>
      <c r="AD16" s="209"/>
      <c r="AE16" s="214"/>
      <c r="AF16" s="219"/>
      <c r="AG16" s="217"/>
      <c r="AH16" s="214"/>
      <c r="AI16" s="219"/>
      <c r="AJ16" s="217"/>
      <c r="AK16" s="180" t="str">
        <f>IF(AF15="","ゲーム取得率",SUM(AF15,AI15)/SUM(AB15:AJ15))</f>
        <v>ゲーム取得率</v>
      </c>
      <c r="AL16" s="181"/>
      <c r="AM16" s="182" t="s">
        <v>10</v>
      </c>
      <c r="AN16" s="183"/>
    </row>
    <row r="17" spans="1:40" ht="15" customHeight="1" x14ac:dyDescent="0.45">
      <c r="A17" s="220" t="s">
        <v>1129</v>
      </c>
      <c r="B17" s="221"/>
      <c r="C17" s="185" t="str">
        <f>IF(A17="","",VLOOKUP(A17,登録No.!$A$3:$N$506,2,FALSE))</f>
        <v>松本</v>
      </c>
      <c r="D17" s="186"/>
      <c r="E17" s="223" t="str">
        <f>IF(A18="","",VLOOKUP(A18,登録No.!$A$3:$N$506,2,FALSE))</f>
        <v>青木</v>
      </c>
      <c r="F17" s="188"/>
      <c r="G17" s="213" t="str">
        <f>IF(J15="③","",IF(J15="〇","×","〇"))</f>
        <v/>
      </c>
      <c r="H17" s="187" t="str">
        <f>IF(L15="","",L15)</f>
        <v/>
      </c>
      <c r="I17" s="188" t="str">
        <f>IF(K15="","",K15)</f>
        <v/>
      </c>
      <c r="J17" s="204"/>
      <c r="K17" s="205"/>
      <c r="L17" s="206"/>
      <c r="M17" s="213" t="str">
        <f>IF(N17="","①",IF(N17&gt;O17,"〇","×"))</f>
        <v>①</v>
      </c>
      <c r="N17" s="218"/>
      <c r="O17" s="216"/>
      <c r="P17" s="176" t="str">
        <f>IF(G17="","勝",COUNTIF(G17:O17,"〇"))</f>
        <v>勝</v>
      </c>
      <c r="Q17" s="177"/>
      <c r="R17" s="178" t="str">
        <f>IF(G17="","敗",COUNTIF(G17:O17,"×"))</f>
        <v>敗</v>
      </c>
      <c r="S17" s="179"/>
      <c r="V17" s="220"/>
      <c r="W17" s="221"/>
      <c r="X17" s="185" t="str">
        <f>IF(V17="","",VLOOKUP(V17,登録No.!$A$3:$N$506,2,FALSE))</f>
        <v/>
      </c>
      <c r="Y17" s="186"/>
      <c r="Z17" s="223" t="str">
        <f>IF(V18="","",VLOOKUP(V18,登録No.!$A$3:$N$506,2,FALSE))</f>
        <v/>
      </c>
      <c r="AA17" s="188"/>
      <c r="AB17" s="213" t="str">
        <f>IF(AE15="③","",IF(AE15="〇","×","〇"))</f>
        <v/>
      </c>
      <c r="AC17" s="187" t="str">
        <f>IF(AG15="","",AG15)</f>
        <v/>
      </c>
      <c r="AD17" s="188" t="str">
        <f>IF(AF15="","",AF15)</f>
        <v/>
      </c>
      <c r="AE17" s="204"/>
      <c r="AF17" s="205"/>
      <c r="AG17" s="206"/>
      <c r="AH17" s="213" t="str">
        <f>IF(AI17="","①",IF(AI17&gt;AJ17,"〇","×"))</f>
        <v>①</v>
      </c>
      <c r="AI17" s="218"/>
      <c r="AJ17" s="216"/>
      <c r="AK17" s="176" t="str">
        <f>IF(AB17="","勝",COUNTIF(AB17:AJ17,"〇"))</f>
        <v>勝</v>
      </c>
      <c r="AL17" s="177"/>
      <c r="AM17" s="178" t="str">
        <f>IF(AB17="","敗",COUNTIF(AB17:AJ17,"×"))</f>
        <v>敗</v>
      </c>
      <c r="AN17" s="179"/>
    </row>
    <row r="18" spans="1:40" ht="15" customHeight="1" x14ac:dyDescent="0.45">
      <c r="A18" s="220" t="s">
        <v>1130</v>
      </c>
      <c r="B18" s="221"/>
      <c r="C18" s="189" t="str">
        <f>IF(A17="","",VLOOKUP(A17,登録No.!$A$3:$N$506,4,FALSE))</f>
        <v>アビックBB</v>
      </c>
      <c r="D18" s="190"/>
      <c r="E18" s="226" t="str">
        <f>IF(A18="","",VLOOKUP(A18,登録No.!$A$3:$N$506,4,FALSE))</f>
        <v>アビックBB</v>
      </c>
      <c r="F18" s="192"/>
      <c r="G18" s="214"/>
      <c r="H18" s="215"/>
      <c r="I18" s="210"/>
      <c r="J18" s="207"/>
      <c r="K18" s="208"/>
      <c r="L18" s="209"/>
      <c r="M18" s="214"/>
      <c r="N18" s="219"/>
      <c r="O18" s="217"/>
      <c r="P18" s="180" t="str">
        <f>IF(H17="","ゲーム取得率",SUM(H17,N17)/SUM(G17:O17))</f>
        <v>ゲーム取得率</v>
      </c>
      <c r="Q18" s="181"/>
      <c r="R18" s="182" t="s">
        <v>10</v>
      </c>
      <c r="S18" s="183"/>
      <c r="V18" s="220"/>
      <c r="W18" s="221"/>
      <c r="X18" s="189" t="str">
        <f>IF(V17="","",VLOOKUP(V17,登録No.!$A$3:$N$506,4,FALSE))</f>
        <v/>
      </c>
      <c r="Y18" s="190"/>
      <c r="Z18" s="226" t="str">
        <f>IF(V18="","",VLOOKUP(V18,登録No.!$A$3:$N$506,4,FALSE))</f>
        <v/>
      </c>
      <c r="AA18" s="192"/>
      <c r="AB18" s="214"/>
      <c r="AC18" s="215"/>
      <c r="AD18" s="210"/>
      <c r="AE18" s="207"/>
      <c r="AF18" s="208"/>
      <c r="AG18" s="209"/>
      <c r="AH18" s="214"/>
      <c r="AI18" s="219"/>
      <c r="AJ18" s="217"/>
      <c r="AK18" s="180" t="str">
        <f>IF(AC17="","ゲーム取得率",SUM(AC17,AI17)/SUM(AB17:AJ17))</f>
        <v>ゲーム取得率</v>
      </c>
      <c r="AL18" s="181"/>
      <c r="AM18" s="182" t="s">
        <v>10</v>
      </c>
      <c r="AN18" s="183"/>
    </row>
    <row r="19" spans="1:40" ht="15" customHeight="1" x14ac:dyDescent="0.45">
      <c r="A19" s="220" t="s">
        <v>1133</v>
      </c>
      <c r="B19" s="221"/>
      <c r="C19" s="185" t="str">
        <f>IF(A19="","",VLOOKUP(A19,登録No.!$A$3:$N$506,2,FALSE))</f>
        <v>小西</v>
      </c>
      <c r="D19" s="186"/>
      <c r="E19" s="223" t="s">
        <v>1134</v>
      </c>
      <c r="F19" s="188"/>
      <c r="G19" s="213" t="str">
        <f>IF(N15="","",IF(M15="〇","×","〇"))</f>
        <v/>
      </c>
      <c r="H19" s="187" t="str">
        <f>IF(O15="","",O15)</f>
        <v/>
      </c>
      <c r="I19" s="188" t="str">
        <f>IF(N15="","",N15)</f>
        <v/>
      </c>
      <c r="J19" s="213" t="str">
        <f>IF(N17="","",IF(M17="〇","×","〇"))</f>
        <v/>
      </c>
      <c r="K19" s="187" t="str">
        <f>IF(O17="","",O17)</f>
        <v/>
      </c>
      <c r="L19" s="188" t="str">
        <f>IF(N17="","",N17)</f>
        <v/>
      </c>
      <c r="M19" s="204"/>
      <c r="N19" s="205"/>
      <c r="O19" s="206"/>
      <c r="P19" s="176" t="str">
        <f>IF(G19="","勝",COUNTIF(G19:O19,"〇"))</f>
        <v>勝</v>
      </c>
      <c r="Q19" s="177"/>
      <c r="R19" s="178" t="str">
        <f>IF(G19="","敗",COUNTIF(G19:O19,"×"))</f>
        <v>敗</v>
      </c>
      <c r="S19" s="179"/>
      <c r="V19" s="220"/>
      <c r="W19" s="221"/>
      <c r="X19" s="185" t="str">
        <f>IF(V19="","",VLOOKUP(V19,登録No.!$A$3:$N$506,2,FALSE))</f>
        <v/>
      </c>
      <c r="Y19" s="186"/>
      <c r="Z19" s="223" t="str">
        <f>IF(V20="","",VLOOKUP(V20,登録No.!$A$3:$N$506,2,FALSE))</f>
        <v/>
      </c>
      <c r="AA19" s="188"/>
      <c r="AB19" s="213" t="str">
        <f>IF(AI15="","",IF(AH15="〇","×","〇"))</f>
        <v/>
      </c>
      <c r="AC19" s="187" t="str">
        <f>IF(AJ15="","",AJ15)</f>
        <v/>
      </c>
      <c r="AD19" s="188" t="str">
        <f>IF(AI15="","",AI15)</f>
        <v/>
      </c>
      <c r="AE19" s="213" t="str">
        <f>IF(AI17="","",IF(AH17="〇","×","〇"))</f>
        <v/>
      </c>
      <c r="AF19" s="187" t="str">
        <f>IF(AJ17="","",AJ17)</f>
        <v/>
      </c>
      <c r="AG19" s="188" t="str">
        <f>IF(AI17="","",AI17)</f>
        <v/>
      </c>
      <c r="AH19" s="204"/>
      <c r="AI19" s="205"/>
      <c r="AJ19" s="206"/>
      <c r="AK19" s="176" t="str">
        <f>IF(AB19="","勝",COUNTIF(AB19:AJ19,"〇"))</f>
        <v>勝</v>
      </c>
      <c r="AL19" s="177"/>
      <c r="AM19" s="178" t="str">
        <f>IF(AB19="","敗",COUNTIF(AB19:AJ19,"×"))</f>
        <v>敗</v>
      </c>
      <c r="AN19" s="179"/>
    </row>
    <row r="20" spans="1:40" ht="15" customHeight="1" x14ac:dyDescent="0.45">
      <c r="A20" s="220"/>
      <c r="B20" s="221"/>
      <c r="C20" s="189" t="str">
        <f>IF(A19="","",VLOOKUP(A19,登録No.!$A$3:$N$506,4,FALSE))</f>
        <v>アビックBB</v>
      </c>
      <c r="D20" s="190"/>
      <c r="E20" s="226" t="s">
        <v>1107</v>
      </c>
      <c r="F20" s="192"/>
      <c r="G20" s="214"/>
      <c r="H20" s="215"/>
      <c r="I20" s="210"/>
      <c r="J20" s="214"/>
      <c r="K20" s="215"/>
      <c r="L20" s="210"/>
      <c r="M20" s="207"/>
      <c r="N20" s="208"/>
      <c r="O20" s="209"/>
      <c r="P20" s="180" t="str">
        <f>IF(G19="","ゲーム取得率",SUM(H19,K19)/SUM(G19:O19))</f>
        <v>ゲーム取得率</v>
      </c>
      <c r="Q20" s="181"/>
      <c r="R20" s="182" t="s">
        <v>10</v>
      </c>
      <c r="S20" s="183"/>
      <c r="V20" s="220"/>
      <c r="W20" s="221"/>
      <c r="X20" s="189" t="str">
        <f>IF(V19="","",VLOOKUP(V19,登録No.!$A$3:$N$506,4,FALSE))</f>
        <v/>
      </c>
      <c r="Y20" s="190"/>
      <c r="Z20" s="226" t="str">
        <f>IF(V20="","",VLOOKUP(V20,登録No.!$A$3:$N$506,4,FALSE))</f>
        <v/>
      </c>
      <c r="AA20" s="192"/>
      <c r="AB20" s="214"/>
      <c r="AC20" s="215"/>
      <c r="AD20" s="210"/>
      <c r="AE20" s="214"/>
      <c r="AF20" s="215"/>
      <c r="AG20" s="210"/>
      <c r="AH20" s="207"/>
      <c r="AI20" s="208"/>
      <c r="AJ20" s="209"/>
      <c r="AK20" s="180" t="str">
        <f>IF(AB19="","ゲーム取得率",SUM(AC19,AF19)/SUM(AB19:AJ19))</f>
        <v>ゲーム取得率</v>
      </c>
      <c r="AL20" s="181"/>
      <c r="AM20" s="182" t="s">
        <v>10</v>
      </c>
      <c r="AN20" s="183"/>
    </row>
    <row r="21" spans="1:40" ht="15" customHeight="1" x14ac:dyDescent="0.45"/>
    <row r="22" spans="1:40" ht="15" customHeight="1" x14ac:dyDescent="0.45">
      <c r="A22" s="1"/>
      <c r="B22" s="1"/>
      <c r="C22" s="2" t="s">
        <v>1227</v>
      </c>
      <c r="D22" s="1"/>
      <c r="E22" s="1"/>
      <c r="F22" s="1"/>
      <c r="G22" s="1"/>
      <c r="H22" s="1"/>
      <c r="I22" s="1"/>
      <c r="J22" s="1"/>
      <c r="K22" s="1"/>
      <c r="L22" s="1"/>
      <c r="M22" s="1"/>
      <c r="N22" s="1"/>
      <c r="O22" s="1"/>
      <c r="P22" s="1"/>
      <c r="Q22" s="1"/>
      <c r="R22" s="1"/>
      <c r="S22" s="1"/>
      <c r="V22" s="1"/>
      <c r="W22" s="1"/>
      <c r="Y22" s="1"/>
      <c r="Z22" s="1"/>
      <c r="AA22" s="1"/>
      <c r="AB22" s="1"/>
      <c r="AC22" s="1"/>
      <c r="AD22" s="1"/>
      <c r="AE22" s="1"/>
      <c r="AF22" s="1"/>
      <c r="AG22" s="1"/>
      <c r="AH22" s="1"/>
      <c r="AI22" s="1"/>
      <c r="AJ22" s="1"/>
      <c r="AK22" s="1"/>
      <c r="AL22" s="1"/>
      <c r="AM22" s="1"/>
      <c r="AN22" s="1"/>
    </row>
    <row r="23" spans="1:40" ht="15" customHeight="1" x14ac:dyDescent="0.45">
      <c r="A23" s="11" t="s">
        <v>6</v>
      </c>
      <c r="B23" s="1"/>
      <c r="C23" s="200" t="s">
        <v>1118</v>
      </c>
      <c r="D23" s="201"/>
      <c r="E23" s="201"/>
      <c r="F23" s="202"/>
      <c r="G23" s="16" t="str">
        <f>C24</f>
        <v>出縄</v>
      </c>
      <c r="H23" s="17" t="s">
        <v>11</v>
      </c>
      <c r="I23" s="18" t="str">
        <f>E24</f>
        <v>岡本</v>
      </c>
      <c r="J23" s="16" t="str">
        <f>C26</f>
        <v>大脇</v>
      </c>
      <c r="K23" s="17" t="s">
        <v>11</v>
      </c>
      <c r="L23" s="18" t="str">
        <f>E26</f>
        <v>山本</v>
      </c>
      <c r="M23" s="16" t="str">
        <f>C28</f>
        <v>彌山</v>
      </c>
      <c r="N23" s="17" t="s">
        <v>11</v>
      </c>
      <c r="O23" s="18" t="str">
        <f>E28</f>
        <v>岡川</v>
      </c>
      <c r="P23" s="200" t="s">
        <v>0</v>
      </c>
      <c r="Q23" s="201"/>
      <c r="R23" s="201"/>
      <c r="S23" s="202"/>
      <c r="V23" s="11" t="s">
        <v>6</v>
      </c>
      <c r="W23" s="1"/>
      <c r="X23" s="200" t="s">
        <v>1124</v>
      </c>
      <c r="Y23" s="201"/>
      <c r="Z23" s="201"/>
      <c r="AA23" s="202"/>
      <c r="AB23" s="16" t="str">
        <f>X24</f>
        <v/>
      </c>
      <c r="AC23" s="17" t="s">
        <v>11</v>
      </c>
      <c r="AD23" s="18" t="str">
        <f>Z24</f>
        <v/>
      </c>
      <c r="AE23" s="16" t="str">
        <f>X26</f>
        <v/>
      </c>
      <c r="AF23" s="17" t="s">
        <v>11</v>
      </c>
      <c r="AG23" s="18" t="str">
        <f>Z26</f>
        <v/>
      </c>
      <c r="AH23" s="16" t="str">
        <f>X28</f>
        <v/>
      </c>
      <c r="AI23" s="17" t="s">
        <v>11</v>
      </c>
      <c r="AJ23" s="18" t="str">
        <f>Z28</f>
        <v/>
      </c>
      <c r="AK23" s="200" t="s">
        <v>0</v>
      </c>
      <c r="AL23" s="201"/>
      <c r="AM23" s="201"/>
      <c r="AN23" s="202"/>
    </row>
    <row r="24" spans="1:40" ht="15" customHeight="1" x14ac:dyDescent="0.45">
      <c r="A24" s="220" t="s">
        <v>1125</v>
      </c>
      <c r="B24" s="221"/>
      <c r="C24" s="185" t="str">
        <f>IF(A24="","",VLOOKUP(A24,登録No.!$A$3:$N$506,2,FALSE))</f>
        <v>出縄</v>
      </c>
      <c r="D24" s="186"/>
      <c r="E24" s="223" t="str">
        <f>IF(A25="","",VLOOKUP(A25,登録No.!$A$3:$N$506,2,FALSE))</f>
        <v>岡本</v>
      </c>
      <c r="F24" s="188"/>
      <c r="G24" s="204"/>
      <c r="H24" s="205"/>
      <c r="I24" s="206"/>
      <c r="J24" s="213" t="str">
        <f>IF(K24="","③",IF(K24&gt;L24,"〇","×"))</f>
        <v>③</v>
      </c>
      <c r="K24" s="218"/>
      <c r="L24" s="216"/>
      <c r="M24" s="213" t="str">
        <f>IF(N24="","②",IF(N24&gt;O24,"〇","×"))</f>
        <v>②</v>
      </c>
      <c r="N24" s="218"/>
      <c r="O24" s="216"/>
      <c r="P24" s="176" t="str">
        <f>IF(K24="","勝",COUNTIF(G24:O24,"〇"))</f>
        <v>勝</v>
      </c>
      <c r="Q24" s="177"/>
      <c r="R24" s="178" t="str">
        <f>IF(K24="","敗",COUNTIF(G24:O24,"×"))</f>
        <v>敗</v>
      </c>
      <c r="S24" s="179"/>
      <c r="V24" s="220"/>
      <c r="W24" s="221"/>
      <c r="X24" s="213" t="str">
        <f>IF(V24="","",VLOOKUP(V24,登録No.!$A$3:$N$506,2,FALSE))</f>
        <v/>
      </c>
      <c r="Y24" s="222"/>
      <c r="Z24" s="223" t="str">
        <f>IF(V25="","",VLOOKUP(V25,登録No.!$A$3:$N$506,2,FALSE))</f>
        <v/>
      </c>
      <c r="AA24" s="188"/>
      <c r="AB24" s="204"/>
      <c r="AC24" s="205"/>
      <c r="AD24" s="206"/>
      <c r="AE24" s="213" t="str">
        <f>IF(AF24="","③",IF(AF24&gt;AG24,"〇","×"))</f>
        <v>③</v>
      </c>
      <c r="AF24" s="218"/>
      <c r="AG24" s="216"/>
      <c r="AH24" s="213" t="str">
        <f>IF(AI24="","②",IF(AI24&gt;AJ24,"〇","×"))</f>
        <v>②</v>
      </c>
      <c r="AI24" s="218"/>
      <c r="AJ24" s="216"/>
      <c r="AK24" s="176" t="str">
        <f>IF(AF24="","勝",COUNTIF(AB24:AJ24,"〇"))</f>
        <v>勝</v>
      </c>
      <c r="AL24" s="177"/>
      <c r="AM24" s="178" t="str">
        <f>IF(AF24="","敗",COUNTIF(AB24:AJ24,"×"))</f>
        <v>敗</v>
      </c>
      <c r="AN24" s="179"/>
    </row>
    <row r="25" spans="1:40" ht="15" customHeight="1" x14ac:dyDescent="0.45">
      <c r="A25" s="220" t="s">
        <v>1126</v>
      </c>
      <c r="B25" s="221"/>
      <c r="C25" s="189" t="str">
        <f>IF(A24="","",VLOOKUP(A24,登録No.!$A$3:$N$506,4,FALSE))</f>
        <v>フレンズ</v>
      </c>
      <c r="D25" s="190"/>
      <c r="E25" s="226" t="str">
        <f>IF(A25="","",VLOOKUP(A25,登録No.!$A$3:$N$506,4,FALSE))</f>
        <v>フレンズ</v>
      </c>
      <c r="F25" s="192"/>
      <c r="G25" s="207"/>
      <c r="H25" s="208"/>
      <c r="I25" s="209"/>
      <c r="J25" s="214"/>
      <c r="K25" s="219"/>
      <c r="L25" s="217"/>
      <c r="M25" s="214"/>
      <c r="N25" s="219"/>
      <c r="O25" s="217"/>
      <c r="P25" s="180" t="str">
        <f>IF(K24="","ゲーム取得率",SUM(K24,N24)/SUM(G24:O24))</f>
        <v>ゲーム取得率</v>
      </c>
      <c r="Q25" s="181"/>
      <c r="R25" s="182" t="s">
        <v>10</v>
      </c>
      <c r="S25" s="183"/>
      <c r="V25" s="220"/>
      <c r="W25" s="221"/>
      <c r="X25" s="224" t="str">
        <f>IF(V24="","",VLOOKUP(V24,登録No.!$A$3:$N$506,4,FALSE))</f>
        <v/>
      </c>
      <c r="Y25" s="225"/>
      <c r="Z25" s="226" t="str">
        <f>IF(V25="","",VLOOKUP(V25,登録No.!$A$3:$N$506,4,FALSE))</f>
        <v/>
      </c>
      <c r="AA25" s="192"/>
      <c r="AB25" s="207"/>
      <c r="AC25" s="208"/>
      <c r="AD25" s="209"/>
      <c r="AE25" s="214"/>
      <c r="AF25" s="219"/>
      <c r="AG25" s="217"/>
      <c r="AH25" s="214"/>
      <c r="AI25" s="219"/>
      <c r="AJ25" s="217"/>
      <c r="AK25" s="180" t="str">
        <f>IF(AF24="","ゲーム取得率",SUM(AF24,AI24)/SUM(AB24:AJ24))</f>
        <v>ゲーム取得率</v>
      </c>
      <c r="AL25" s="181"/>
      <c r="AM25" s="182" t="s">
        <v>10</v>
      </c>
      <c r="AN25" s="183"/>
    </row>
    <row r="26" spans="1:40" ht="15" customHeight="1" x14ac:dyDescent="0.45">
      <c r="A26" s="220" t="s">
        <v>1127</v>
      </c>
      <c r="B26" s="221"/>
      <c r="C26" s="185" t="str">
        <f>IF(A26="","",VLOOKUP(A26,登録No.!$A$3:$N$506,2,FALSE))</f>
        <v>大脇</v>
      </c>
      <c r="D26" s="186"/>
      <c r="E26" s="223" t="str">
        <f>IF(A27="","",VLOOKUP(A27,登録No.!$A$3:$N$506,2,FALSE))</f>
        <v>山本</v>
      </c>
      <c r="F26" s="188"/>
      <c r="G26" s="213" t="str">
        <f>IF(J24="③","",IF(J24="〇","×","〇"))</f>
        <v/>
      </c>
      <c r="H26" s="187" t="str">
        <f>IF(L24="","",L24)</f>
        <v/>
      </c>
      <c r="I26" s="188" t="str">
        <f>IF(K24="","",K24)</f>
        <v/>
      </c>
      <c r="J26" s="204"/>
      <c r="K26" s="205"/>
      <c r="L26" s="206"/>
      <c r="M26" s="213" t="str">
        <f>IF(N26="","①",IF(N26&gt;O26,"〇","×"))</f>
        <v>①</v>
      </c>
      <c r="N26" s="218"/>
      <c r="O26" s="216"/>
      <c r="P26" s="176" t="str">
        <f>IF(G26="","勝",COUNTIF(G26:O26,"〇"))</f>
        <v>勝</v>
      </c>
      <c r="Q26" s="177"/>
      <c r="R26" s="178" t="str">
        <f>IF(G26="","敗",COUNTIF(G26:O26,"×"))</f>
        <v>敗</v>
      </c>
      <c r="S26" s="179"/>
      <c r="V26" s="220"/>
      <c r="W26" s="221"/>
      <c r="X26" s="213" t="str">
        <f>IF(V26="","",VLOOKUP(V26,登録No.!$A$3:$N$506,2,FALSE))</f>
        <v/>
      </c>
      <c r="Y26" s="222"/>
      <c r="Z26" s="223" t="str">
        <f>IF(V27="","",VLOOKUP(V27,登録No.!$A$3:$N$506,2,FALSE))</f>
        <v/>
      </c>
      <c r="AA26" s="188"/>
      <c r="AB26" s="213" t="str">
        <f>IF(AE24="③","",IF(AE24="〇","×","〇"))</f>
        <v/>
      </c>
      <c r="AC26" s="187" t="str">
        <f>IF(AG24="","",AG24)</f>
        <v/>
      </c>
      <c r="AD26" s="188" t="str">
        <f>IF(AF24="","",AF24)</f>
        <v/>
      </c>
      <c r="AE26" s="204"/>
      <c r="AF26" s="205"/>
      <c r="AG26" s="206"/>
      <c r="AH26" s="213" t="str">
        <f>IF(AI26="","①",IF(AI26&gt;AJ26,"〇","×"))</f>
        <v>①</v>
      </c>
      <c r="AI26" s="218"/>
      <c r="AJ26" s="216"/>
      <c r="AK26" s="176" t="str">
        <f>IF(AB26="","勝",COUNTIF(AB26:AJ26,"〇"))</f>
        <v>勝</v>
      </c>
      <c r="AL26" s="177"/>
      <c r="AM26" s="178" t="str">
        <f>IF(AB26="","敗",COUNTIF(AB26:AJ26,"×"))</f>
        <v>敗</v>
      </c>
      <c r="AN26" s="179"/>
    </row>
    <row r="27" spans="1:40" ht="15" customHeight="1" x14ac:dyDescent="0.45">
      <c r="A27" s="220" t="s">
        <v>1128</v>
      </c>
      <c r="B27" s="221"/>
      <c r="C27" s="189" t="str">
        <f>IF(A26="","",VLOOKUP(A26,登録No.!$A$3:$N$506,4,FALSE))</f>
        <v>アビックBB</v>
      </c>
      <c r="D27" s="190"/>
      <c r="E27" s="226" t="str">
        <f>IF(A27="","",VLOOKUP(A27,登録No.!$A$3:$N$506,4,FALSE))</f>
        <v>うさかめ</v>
      </c>
      <c r="F27" s="192"/>
      <c r="G27" s="214"/>
      <c r="H27" s="215"/>
      <c r="I27" s="210"/>
      <c r="J27" s="207"/>
      <c r="K27" s="208"/>
      <c r="L27" s="209"/>
      <c r="M27" s="214"/>
      <c r="N27" s="219"/>
      <c r="O27" s="217"/>
      <c r="P27" s="180" t="str">
        <f>IF(H26="","ゲーム取得率",SUM(H26,N26)/SUM(G26:O26))</f>
        <v>ゲーム取得率</v>
      </c>
      <c r="Q27" s="181"/>
      <c r="R27" s="182" t="s">
        <v>10</v>
      </c>
      <c r="S27" s="183"/>
      <c r="V27" s="220"/>
      <c r="W27" s="221"/>
      <c r="X27" s="224" t="str">
        <f>IF(V26="","",VLOOKUP(V26,登録No.!$A$3:$N$506,4,FALSE))</f>
        <v/>
      </c>
      <c r="Y27" s="225"/>
      <c r="Z27" s="226" t="str">
        <f>IF(V27="","",VLOOKUP(V27,登録No.!$A$3:$N$506,4,FALSE))</f>
        <v/>
      </c>
      <c r="AA27" s="192"/>
      <c r="AB27" s="214"/>
      <c r="AC27" s="215"/>
      <c r="AD27" s="210"/>
      <c r="AE27" s="207"/>
      <c r="AF27" s="208"/>
      <c r="AG27" s="209"/>
      <c r="AH27" s="214"/>
      <c r="AI27" s="219"/>
      <c r="AJ27" s="217"/>
      <c r="AK27" s="180" t="str">
        <f>IF(AC26="","ゲーム取得率",SUM(AC26,AI26)/SUM(AB26:AJ26))</f>
        <v>ゲーム取得率</v>
      </c>
      <c r="AL27" s="181"/>
      <c r="AM27" s="182" t="s">
        <v>10</v>
      </c>
      <c r="AN27" s="183"/>
    </row>
    <row r="28" spans="1:40" ht="15" customHeight="1" x14ac:dyDescent="0.45">
      <c r="A28" s="220"/>
      <c r="B28" s="221"/>
      <c r="C28" s="185" t="s">
        <v>1138</v>
      </c>
      <c r="D28" s="186"/>
      <c r="E28" s="223" t="str">
        <f>IF(A29="","",VLOOKUP(A29,登録No.!$A$3:$N$506,2,FALSE))</f>
        <v>岡川</v>
      </c>
      <c r="F28" s="188"/>
      <c r="G28" s="213" t="str">
        <f>IF(N24="","",IF(M24="〇","×","〇"))</f>
        <v/>
      </c>
      <c r="H28" s="187" t="str">
        <f>IF(O24="","",O24)</f>
        <v/>
      </c>
      <c r="I28" s="188" t="str">
        <f>IF(N24="","",N24)</f>
        <v/>
      </c>
      <c r="J28" s="213" t="str">
        <f>IF(N26="","",IF(M26="〇","×","〇"))</f>
        <v/>
      </c>
      <c r="K28" s="187" t="str">
        <f>IF(O26="","",O26)</f>
        <v/>
      </c>
      <c r="L28" s="188" t="str">
        <f>IF(N26="","",N26)</f>
        <v/>
      </c>
      <c r="M28" s="204"/>
      <c r="N28" s="205"/>
      <c r="O28" s="206"/>
      <c r="P28" s="176" t="str">
        <f>IF(G28="","勝",COUNTIF(G28:O28,"〇"))</f>
        <v>勝</v>
      </c>
      <c r="Q28" s="177"/>
      <c r="R28" s="178" t="str">
        <f>IF(G28="","敗",COUNTIF(G28:O28,"×"))</f>
        <v>敗</v>
      </c>
      <c r="S28" s="179"/>
      <c r="V28" s="220"/>
      <c r="W28" s="221"/>
      <c r="X28" s="213" t="str">
        <f>IF(V28="","",VLOOKUP(V28,登録No.!$A$3:$N$506,2,FALSE))</f>
        <v/>
      </c>
      <c r="Y28" s="222"/>
      <c r="Z28" s="223" t="str">
        <f>IF(V29="","",VLOOKUP(V29,登録No.!$A$3:$N$506,2,FALSE))</f>
        <v/>
      </c>
      <c r="AA28" s="188"/>
      <c r="AB28" s="213" t="str">
        <f>IF(AI24="","",IF(AH24="〇","×","〇"))</f>
        <v/>
      </c>
      <c r="AC28" s="187" t="str">
        <f>IF(AJ24="","",AJ24)</f>
        <v/>
      </c>
      <c r="AD28" s="188" t="str">
        <f>IF(AI24="","",AI24)</f>
        <v/>
      </c>
      <c r="AE28" s="213" t="str">
        <f>IF(AI26="","",IF(AH26="〇","×","〇"))</f>
        <v/>
      </c>
      <c r="AF28" s="187" t="str">
        <f>IF(AJ26="","",AJ26)</f>
        <v/>
      </c>
      <c r="AG28" s="188" t="str">
        <f>IF(AI26="","",AI26)</f>
        <v/>
      </c>
      <c r="AH28" s="204"/>
      <c r="AI28" s="205"/>
      <c r="AJ28" s="206"/>
      <c r="AK28" s="176" t="str">
        <f>IF(AB28="","勝",COUNTIF(AB28:AJ28,"〇"))</f>
        <v>勝</v>
      </c>
      <c r="AL28" s="177"/>
      <c r="AM28" s="178" t="str">
        <f>IF(AB28="","敗",COUNTIF(AB28:AJ28,"×"))</f>
        <v>敗</v>
      </c>
      <c r="AN28" s="179"/>
    </row>
    <row r="29" spans="1:40" ht="15" customHeight="1" x14ac:dyDescent="0.45">
      <c r="A29" s="220" t="s">
        <v>1137</v>
      </c>
      <c r="B29" s="221"/>
      <c r="C29" s="189" t="s">
        <v>1107</v>
      </c>
      <c r="D29" s="190"/>
      <c r="E29" s="226" t="str">
        <f>IF(A29="","",VLOOKUP(A29,登録No.!$A$3:$N$506,4,FALSE))</f>
        <v>アプストTC</v>
      </c>
      <c r="F29" s="192"/>
      <c r="G29" s="214"/>
      <c r="H29" s="215"/>
      <c r="I29" s="210"/>
      <c r="J29" s="214"/>
      <c r="K29" s="215"/>
      <c r="L29" s="210"/>
      <c r="M29" s="207"/>
      <c r="N29" s="208"/>
      <c r="O29" s="209"/>
      <c r="P29" s="180" t="str">
        <f>IF(G28="","ゲーム取得率",SUM(H28,K28)/SUM(G28:O28))</f>
        <v>ゲーム取得率</v>
      </c>
      <c r="Q29" s="181"/>
      <c r="R29" s="182" t="s">
        <v>10</v>
      </c>
      <c r="S29" s="183"/>
      <c r="V29" s="220"/>
      <c r="W29" s="221"/>
      <c r="X29" s="224" t="str">
        <f>IF(V28="","",VLOOKUP(V28,登録No.!$A$3:$N$506,4,FALSE))</f>
        <v/>
      </c>
      <c r="Y29" s="225"/>
      <c r="Z29" s="226" t="str">
        <f>IF(V29="","",VLOOKUP(V29,登録No.!$A$3:$N$506,4,FALSE))</f>
        <v/>
      </c>
      <c r="AA29" s="192"/>
      <c r="AB29" s="214"/>
      <c r="AC29" s="215"/>
      <c r="AD29" s="210"/>
      <c r="AE29" s="214"/>
      <c r="AF29" s="215"/>
      <c r="AG29" s="210"/>
      <c r="AH29" s="207"/>
      <c r="AI29" s="208"/>
      <c r="AJ29" s="209"/>
      <c r="AK29" s="180" t="str">
        <f>IF(AB28="","ゲーム取得率",SUM(AC28,AF28)/SUM(AB28:AJ28))</f>
        <v>ゲーム取得率</v>
      </c>
      <c r="AL29" s="181"/>
      <c r="AM29" s="182" t="s">
        <v>10</v>
      </c>
      <c r="AN29" s="183"/>
    </row>
    <row r="30" spans="1:40" ht="15" customHeight="1" x14ac:dyDescent="0.45"/>
    <row r="31" spans="1:40" ht="15" customHeight="1" x14ac:dyDescent="0.45"/>
    <row r="32" spans="1:40" ht="15" customHeight="1" x14ac:dyDescent="0.45"/>
    <row r="33" ht="15" customHeight="1" x14ac:dyDescent="0.45"/>
    <row r="34" ht="15" customHeight="1" x14ac:dyDescent="0.45"/>
    <row r="35" ht="15" customHeight="1" x14ac:dyDescent="0.45"/>
    <row r="36" ht="15" customHeight="1" x14ac:dyDescent="0.45"/>
    <row r="37" ht="15" customHeight="1" x14ac:dyDescent="0.45"/>
    <row r="38" ht="15" customHeight="1" x14ac:dyDescent="0.45"/>
    <row r="39" ht="15" customHeight="1" x14ac:dyDescent="0.45"/>
    <row r="40" ht="15" customHeight="1" x14ac:dyDescent="0.45"/>
    <row r="41" ht="15" customHeight="1" x14ac:dyDescent="0.45"/>
    <row r="42" ht="15" customHeight="1" x14ac:dyDescent="0.45"/>
    <row r="61" spans="1:43" x14ac:dyDescent="0.45">
      <c r="A61" s="20" t="s">
        <v>346</v>
      </c>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row>
  </sheetData>
  <mergeCells count="321">
    <mergeCell ref="A1:AQ1"/>
    <mergeCell ref="A2:I2"/>
    <mergeCell ref="J2:AQ2"/>
    <mergeCell ref="C5:F5"/>
    <mergeCell ref="P5:S5"/>
    <mergeCell ref="AK5:AN5"/>
    <mergeCell ref="A7:B7"/>
    <mergeCell ref="C7:D7"/>
    <mergeCell ref="E7:F7"/>
    <mergeCell ref="P7:Q7"/>
    <mergeCell ref="R7:S7"/>
    <mergeCell ref="AM6:AN6"/>
    <mergeCell ref="AM7:AN7"/>
    <mergeCell ref="AF6:AF7"/>
    <mergeCell ref="AG6:AG7"/>
    <mergeCell ref="AH6:AH7"/>
    <mergeCell ref="AI6:AI7"/>
    <mergeCell ref="AJ6:AJ7"/>
    <mergeCell ref="AK6:AL6"/>
    <mergeCell ref="AE6:AE7"/>
    <mergeCell ref="L6:L7"/>
    <mergeCell ref="M6:M7"/>
    <mergeCell ref="N6:N7"/>
    <mergeCell ref="O6:O7"/>
    <mergeCell ref="P6:Q6"/>
    <mergeCell ref="R6:S6"/>
    <mergeCell ref="A6:B6"/>
    <mergeCell ref="C6:D6"/>
    <mergeCell ref="Z7:AA7"/>
    <mergeCell ref="E6:F6"/>
    <mergeCell ref="G6:I7"/>
    <mergeCell ref="J6:J7"/>
    <mergeCell ref="K6:K7"/>
    <mergeCell ref="J8:L9"/>
    <mergeCell ref="M8:M9"/>
    <mergeCell ref="N8:N9"/>
    <mergeCell ref="O8:O9"/>
    <mergeCell ref="P8:Q8"/>
    <mergeCell ref="R8:S8"/>
    <mergeCell ref="P9:Q9"/>
    <mergeCell ref="R9:S9"/>
    <mergeCell ref="A8:B8"/>
    <mergeCell ref="C8:D8"/>
    <mergeCell ref="E8:F8"/>
    <mergeCell ref="G8:G9"/>
    <mergeCell ref="H8:H9"/>
    <mergeCell ref="I8:I9"/>
    <mergeCell ref="A9:B9"/>
    <mergeCell ref="C9:D9"/>
    <mergeCell ref="E9:F9"/>
    <mergeCell ref="AM8:AN8"/>
    <mergeCell ref="AM9:AN9"/>
    <mergeCell ref="AH8:AH9"/>
    <mergeCell ref="AI8:AI9"/>
    <mergeCell ref="AJ8:AJ9"/>
    <mergeCell ref="AK9:AL9"/>
    <mergeCell ref="AB8:AB9"/>
    <mergeCell ref="AC8:AC9"/>
    <mergeCell ref="Z9:AA9"/>
    <mergeCell ref="A10:B10"/>
    <mergeCell ref="C10:D10"/>
    <mergeCell ref="E10:F10"/>
    <mergeCell ref="G10:G11"/>
    <mergeCell ref="H10:H11"/>
    <mergeCell ref="I10:I11"/>
    <mergeCell ref="A11:B11"/>
    <mergeCell ref="C11:D11"/>
    <mergeCell ref="E11:F11"/>
    <mergeCell ref="AM10:AN10"/>
    <mergeCell ref="AM11:AN11"/>
    <mergeCell ref="AD10:AD11"/>
    <mergeCell ref="AE10:AE11"/>
    <mergeCell ref="AF10:AF11"/>
    <mergeCell ref="AB10:AB11"/>
    <mergeCell ref="AC10:AC11"/>
    <mergeCell ref="V10:W10"/>
    <mergeCell ref="J10:J11"/>
    <mergeCell ref="K10:K11"/>
    <mergeCell ref="L10:L11"/>
    <mergeCell ref="M10:O11"/>
    <mergeCell ref="P10:Q10"/>
    <mergeCell ref="R10:S10"/>
    <mergeCell ref="P11:Q11"/>
    <mergeCell ref="R11:S11"/>
    <mergeCell ref="X10:Y10"/>
    <mergeCell ref="Z10:AA10"/>
    <mergeCell ref="AG10:AG11"/>
    <mergeCell ref="AH10:AJ11"/>
    <mergeCell ref="AK10:AL10"/>
    <mergeCell ref="V11:W11"/>
    <mergeCell ref="X11:Y11"/>
    <mergeCell ref="Z11:AA11"/>
    <mergeCell ref="C14:F14"/>
    <mergeCell ref="P14:S14"/>
    <mergeCell ref="A15:B15"/>
    <mergeCell ref="C15:D15"/>
    <mergeCell ref="E15:F15"/>
    <mergeCell ref="G15:I16"/>
    <mergeCell ref="J15:J16"/>
    <mergeCell ref="K15:K16"/>
    <mergeCell ref="L15:L16"/>
    <mergeCell ref="M15:M16"/>
    <mergeCell ref="N15:N16"/>
    <mergeCell ref="O15:O16"/>
    <mergeCell ref="P15:Q15"/>
    <mergeCell ref="R15:S15"/>
    <mergeCell ref="A16:B16"/>
    <mergeCell ref="C16:D16"/>
    <mergeCell ref="E16:F16"/>
    <mergeCell ref="P16:Q16"/>
    <mergeCell ref="R16:S16"/>
    <mergeCell ref="J17:L18"/>
    <mergeCell ref="M17:M18"/>
    <mergeCell ref="N17:N18"/>
    <mergeCell ref="O17:O18"/>
    <mergeCell ref="P17:Q17"/>
    <mergeCell ref="R17:S17"/>
    <mergeCell ref="P18:Q18"/>
    <mergeCell ref="R18:S18"/>
    <mergeCell ref="A17:B17"/>
    <mergeCell ref="C17:D17"/>
    <mergeCell ref="E17:F17"/>
    <mergeCell ref="G17:G18"/>
    <mergeCell ref="H17:H18"/>
    <mergeCell ref="I17:I18"/>
    <mergeCell ref="A18:B18"/>
    <mergeCell ref="C18:D18"/>
    <mergeCell ref="E18:F18"/>
    <mergeCell ref="J19:J20"/>
    <mergeCell ref="K19:K20"/>
    <mergeCell ref="L19:L20"/>
    <mergeCell ref="M19:O20"/>
    <mergeCell ref="P19:Q19"/>
    <mergeCell ref="R19:S19"/>
    <mergeCell ref="P20:Q20"/>
    <mergeCell ref="R20:S20"/>
    <mergeCell ref="A19:B19"/>
    <mergeCell ref="C19:D19"/>
    <mergeCell ref="E19:F19"/>
    <mergeCell ref="G19:G20"/>
    <mergeCell ref="H19:H20"/>
    <mergeCell ref="I19:I20"/>
    <mergeCell ref="A20:B20"/>
    <mergeCell ref="C20:D20"/>
    <mergeCell ref="E20:F20"/>
    <mergeCell ref="R24:S24"/>
    <mergeCell ref="A25:B25"/>
    <mergeCell ref="C25:D25"/>
    <mergeCell ref="E25:F25"/>
    <mergeCell ref="P25:Q25"/>
    <mergeCell ref="R25:S25"/>
    <mergeCell ref="C23:F23"/>
    <mergeCell ref="P23:S23"/>
    <mergeCell ref="A24:B24"/>
    <mergeCell ref="C24:D24"/>
    <mergeCell ref="E24:F24"/>
    <mergeCell ref="G24:I25"/>
    <mergeCell ref="J24:J25"/>
    <mergeCell ref="K24:K25"/>
    <mergeCell ref="L24:L25"/>
    <mergeCell ref="M24:M25"/>
    <mergeCell ref="A26:B26"/>
    <mergeCell ref="C26:D26"/>
    <mergeCell ref="E26:F26"/>
    <mergeCell ref="G26:G27"/>
    <mergeCell ref="H26:H27"/>
    <mergeCell ref="I26:I27"/>
    <mergeCell ref="A27:B27"/>
    <mergeCell ref="C27:D27"/>
    <mergeCell ref="E27:F27"/>
    <mergeCell ref="A28:B28"/>
    <mergeCell ref="C28:D28"/>
    <mergeCell ref="E28:F28"/>
    <mergeCell ref="G28:G29"/>
    <mergeCell ref="H28:H29"/>
    <mergeCell ref="I28:I29"/>
    <mergeCell ref="A29:B29"/>
    <mergeCell ref="C29:D29"/>
    <mergeCell ref="E29:F29"/>
    <mergeCell ref="X5:AA5"/>
    <mergeCell ref="V6:W6"/>
    <mergeCell ref="X6:Y6"/>
    <mergeCell ref="Z6:AA6"/>
    <mergeCell ref="V7:W7"/>
    <mergeCell ref="J28:J29"/>
    <mergeCell ref="K28:K29"/>
    <mergeCell ref="L28:L29"/>
    <mergeCell ref="M28:O29"/>
    <mergeCell ref="P28:Q28"/>
    <mergeCell ref="R28:S28"/>
    <mergeCell ref="P29:Q29"/>
    <mergeCell ref="R29:S29"/>
    <mergeCell ref="J26:L27"/>
    <mergeCell ref="M26:M27"/>
    <mergeCell ref="N26:N27"/>
    <mergeCell ref="O26:O27"/>
    <mergeCell ref="P26:Q26"/>
    <mergeCell ref="R26:S26"/>
    <mergeCell ref="P27:Q27"/>
    <mergeCell ref="R27:S27"/>
    <mergeCell ref="N24:N25"/>
    <mergeCell ref="O24:O25"/>
    <mergeCell ref="P24:Q24"/>
    <mergeCell ref="AK7:AL7"/>
    <mergeCell ref="V8:W8"/>
    <mergeCell ref="X8:Y8"/>
    <mergeCell ref="Z8:AA8"/>
    <mergeCell ref="AD8:AD9"/>
    <mergeCell ref="AE8:AG9"/>
    <mergeCell ref="AK8:AL8"/>
    <mergeCell ref="V9:W9"/>
    <mergeCell ref="X9:Y9"/>
    <mergeCell ref="AB6:AD7"/>
    <mergeCell ref="X7:Y7"/>
    <mergeCell ref="AK11:AL11"/>
    <mergeCell ref="X14:AA14"/>
    <mergeCell ref="AK14:AN14"/>
    <mergeCell ref="V15:W15"/>
    <mergeCell ref="X15:Y15"/>
    <mergeCell ref="Z15:AA15"/>
    <mergeCell ref="AB15:AD16"/>
    <mergeCell ref="AE15:AE16"/>
    <mergeCell ref="AF15:AF16"/>
    <mergeCell ref="AG15:AG16"/>
    <mergeCell ref="AH15:AH16"/>
    <mergeCell ref="AI15:AI16"/>
    <mergeCell ref="AJ15:AJ16"/>
    <mergeCell ref="AK15:AL15"/>
    <mergeCell ref="AM15:AN15"/>
    <mergeCell ref="V16:W16"/>
    <mergeCell ref="X16:Y16"/>
    <mergeCell ref="Z16:AA16"/>
    <mergeCell ref="AK16:AL16"/>
    <mergeCell ref="AM16:AN16"/>
    <mergeCell ref="AE17:AG18"/>
    <mergeCell ref="AH17:AH18"/>
    <mergeCell ref="AI17:AI18"/>
    <mergeCell ref="AJ17:AJ18"/>
    <mergeCell ref="AK17:AL17"/>
    <mergeCell ref="AM17:AN17"/>
    <mergeCell ref="AK18:AL18"/>
    <mergeCell ref="AM18:AN18"/>
    <mergeCell ref="V17:W17"/>
    <mergeCell ref="X17:Y17"/>
    <mergeCell ref="Z17:AA17"/>
    <mergeCell ref="AB17:AB18"/>
    <mergeCell ref="AC17:AC18"/>
    <mergeCell ref="AD17:AD18"/>
    <mergeCell ref="V18:W18"/>
    <mergeCell ref="X18:Y18"/>
    <mergeCell ref="Z18:AA18"/>
    <mergeCell ref="AE19:AE20"/>
    <mergeCell ref="AF19:AF20"/>
    <mergeCell ref="AG19:AG20"/>
    <mergeCell ref="AH19:AJ20"/>
    <mergeCell ref="AK19:AL19"/>
    <mergeCell ref="AM19:AN19"/>
    <mergeCell ref="AK20:AL20"/>
    <mergeCell ref="AM20:AN20"/>
    <mergeCell ref="V19:W19"/>
    <mergeCell ref="X19:Y19"/>
    <mergeCell ref="Z19:AA19"/>
    <mergeCell ref="AB19:AB20"/>
    <mergeCell ref="AC19:AC20"/>
    <mergeCell ref="AD19:AD20"/>
    <mergeCell ref="V20:W20"/>
    <mergeCell ref="X20:Y20"/>
    <mergeCell ref="Z20:AA20"/>
    <mergeCell ref="X23:AA23"/>
    <mergeCell ref="AK23:AN23"/>
    <mergeCell ref="V24:W24"/>
    <mergeCell ref="X24:Y24"/>
    <mergeCell ref="Z24:AA24"/>
    <mergeCell ref="AB24:AD25"/>
    <mergeCell ref="AE24:AE25"/>
    <mergeCell ref="AF24:AF25"/>
    <mergeCell ref="AG24:AG25"/>
    <mergeCell ref="AH24:AH25"/>
    <mergeCell ref="AI24:AI25"/>
    <mergeCell ref="AJ24:AJ25"/>
    <mergeCell ref="AK24:AL24"/>
    <mergeCell ref="AM24:AN24"/>
    <mergeCell ref="V25:W25"/>
    <mergeCell ref="X25:Y25"/>
    <mergeCell ref="Z25:AA25"/>
    <mergeCell ref="AK25:AL25"/>
    <mergeCell ref="AM25:AN25"/>
    <mergeCell ref="AE26:AG27"/>
    <mergeCell ref="AH26:AH27"/>
    <mergeCell ref="AI26:AI27"/>
    <mergeCell ref="AJ26:AJ27"/>
    <mergeCell ref="AK26:AL26"/>
    <mergeCell ref="AM26:AN26"/>
    <mergeCell ref="AK27:AL27"/>
    <mergeCell ref="AM27:AN27"/>
    <mergeCell ref="V26:W26"/>
    <mergeCell ref="X26:Y26"/>
    <mergeCell ref="Z26:AA26"/>
    <mergeCell ref="AB26:AB27"/>
    <mergeCell ref="AC26:AC27"/>
    <mergeCell ref="AD26:AD27"/>
    <mergeCell ref="V27:W27"/>
    <mergeCell ref="X27:Y27"/>
    <mergeCell ref="Z27:AA27"/>
    <mergeCell ref="AE28:AE29"/>
    <mergeCell ref="AF28:AF29"/>
    <mergeCell ref="AG28:AG29"/>
    <mergeCell ref="AH28:AJ29"/>
    <mergeCell ref="AK28:AL28"/>
    <mergeCell ref="AM28:AN28"/>
    <mergeCell ref="AK29:AL29"/>
    <mergeCell ref="AM29:AN29"/>
    <mergeCell ref="V28:W28"/>
    <mergeCell ref="X28:Y28"/>
    <mergeCell ref="Z28:AA28"/>
    <mergeCell ref="AB28:AB29"/>
    <mergeCell ref="AC28:AC29"/>
    <mergeCell ref="AD28:AD29"/>
    <mergeCell ref="V29:W29"/>
    <mergeCell ref="X29:Y29"/>
    <mergeCell ref="Z29:AA29"/>
  </mergeCells>
  <phoneticPr fontId="2"/>
  <pageMargins left="0.7" right="0.7" top="0.75" bottom="0.75" header="0.3" footer="0.3"/>
  <pageSetup paperSize="9" scale="45"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A968A-E42E-40A6-A070-46FD666B704D}">
  <sheetPr>
    <pageSetUpPr fitToPage="1"/>
  </sheetPr>
  <dimension ref="A1:AQ42"/>
  <sheetViews>
    <sheetView showGridLines="0" showWhiteSpace="0" topLeftCell="C1" zoomScale="115" zoomScaleNormal="115" zoomScaleSheetLayoutView="70" zoomScalePageLayoutView="70" workbookViewId="0">
      <selection activeCell="C5" sqref="C5:F5"/>
    </sheetView>
  </sheetViews>
  <sheetFormatPr defaultColWidth="8.69921875" defaultRowHeight="15" x14ac:dyDescent="0.45"/>
  <cols>
    <col min="1" max="2" width="4" style="2" hidden="1" customWidth="1"/>
    <col min="3" max="43" width="4" style="2" customWidth="1"/>
    <col min="44" max="54" width="4.09765625" style="2" customWidth="1"/>
    <col min="55" max="16384" width="8.69921875" style="2"/>
  </cols>
  <sheetData>
    <row r="1" spans="1:43" ht="24.6" x14ac:dyDescent="0.45">
      <c r="A1" s="197" t="s">
        <v>1094</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row>
    <row r="2" spans="1:43" ht="22.8" x14ac:dyDescent="0.45">
      <c r="A2" s="198" t="s">
        <v>1096</v>
      </c>
      <c r="B2" s="198"/>
      <c r="C2" s="198"/>
      <c r="D2" s="198"/>
      <c r="E2" s="198"/>
      <c r="F2" s="198"/>
      <c r="G2" s="198"/>
      <c r="H2" s="198"/>
      <c r="I2" s="198"/>
      <c r="J2" s="199" t="s">
        <v>9</v>
      </c>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row>
    <row r="3" spans="1:43" ht="15" customHeight="1" x14ac:dyDescent="0.45"/>
    <row r="4" spans="1:43" ht="15" customHeight="1" x14ac:dyDescent="0.45">
      <c r="A4" s="1"/>
      <c r="B4" s="1"/>
      <c r="C4" s="2" t="s">
        <v>1230</v>
      </c>
      <c r="D4" s="1"/>
      <c r="E4" s="1"/>
      <c r="F4" s="1"/>
      <c r="G4" s="1"/>
      <c r="H4" s="1"/>
      <c r="I4" s="1"/>
      <c r="J4" s="1"/>
      <c r="K4" s="1"/>
      <c r="L4" s="1"/>
      <c r="M4" s="1"/>
      <c r="N4" s="1"/>
      <c r="O4" s="1"/>
      <c r="P4" s="1"/>
      <c r="Q4" s="1"/>
      <c r="R4" s="1"/>
      <c r="S4" s="1"/>
      <c r="T4" s="1"/>
      <c r="U4" s="1"/>
      <c r="V4" s="1"/>
    </row>
    <row r="5" spans="1:43" ht="15" customHeight="1" x14ac:dyDescent="0.45">
      <c r="A5" s="11" t="s">
        <v>7</v>
      </c>
      <c r="B5" s="1"/>
      <c r="C5" s="200" t="s">
        <v>5</v>
      </c>
      <c r="D5" s="201"/>
      <c r="E5" s="201"/>
      <c r="F5" s="202"/>
      <c r="G5" s="16" t="str">
        <f>C6</f>
        <v>今井</v>
      </c>
      <c r="H5" s="17" t="s">
        <v>11</v>
      </c>
      <c r="I5" s="18" t="str">
        <f>E6</f>
        <v>池端</v>
      </c>
      <c r="J5" s="16" t="str">
        <f>C8</f>
        <v>日高</v>
      </c>
      <c r="K5" s="17" t="s">
        <v>11</v>
      </c>
      <c r="L5" s="18" t="str">
        <f>E8</f>
        <v>木村</v>
      </c>
      <c r="M5" s="16" t="str">
        <f>C10</f>
        <v>叶丸</v>
      </c>
      <c r="N5" s="17" t="s">
        <v>11</v>
      </c>
      <c r="O5" s="18" t="str">
        <f>E10</f>
        <v>今村</v>
      </c>
      <c r="P5" s="16" t="str">
        <f>C12</f>
        <v>梅田</v>
      </c>
      <c r="Q5" s="17" t="s">
        <v>11</v>
      </c>
      <c r="R5" s="18" t="str">
        <f>E12</f>
        <v>川上</v>
      </c>
      <c r="S5" s="203" t="s">
        <v>0</v>
      </c>
      <c r="T5" s="203"/>
      <c r="U5" s="203"/>
      <c r="V5" s="203"/>
    </row>
    <row r="6" spans="1:43" ht="15" customHeight="1" x14ac:dyDescent="0.45">
      <c r="A6" s="184" t="s">
        <v>1139</v>
      </c>
      <c r="B6" s="184"/>
      <c r="C6" s="185" t="str">
        <f>IF(A6="","",VLOOKUP(A6,登録No.!$A$3:$N$506,2,FALSE))</f>
        <v>今井</v>
      </c>
      <c r="D6" s="186"/>
      <c r="E6" s="187" t="str">
        <f>IF(A7="","",VLOOKUP(A7,登録No.!$A$3:$N$506,2,FALSE))</f>
        <v>池端</v>
      </c>
      <c r="F6" s="188"/>
      <c r="G6" s="204"/>
      <c r="H6" s="205"/>
      <c r="I6" s="206"/>
      <c r="J6" s="213" t="str">
        <f>IF(K6="","⑥",IF(K6&gt;L6,"〇","×"))</f>
        <v>⑥</v>
      </c>
      <c r="K6" s="218"/>
      <c r="L6" s="216"/>
      <c r="M6" s="213" t="str">
        <f>IF(N6="","④",IF(N6&gt;O6,"〇","×"))</f>
        <v>④</v>
      </c>
      <c r="N6" s="218"/>
      <c r="O6" s="216"/>
      <c r="P6" s="213" t="str">
        <f>IF(Q6="","②",IF(Q6&gt;R6,"〇","×"))</f>
        <v>②</v>
      </c>
      <c r="Q6" s="218"/>
      <c r="R6" s="216"/>
      <c r="S6" s="176" t="str">
        <f>IF(K6="","勝",COUNTIF(G6:R6,"〇"))</f>
        <v>勝</v>
      </c>
      <c r="T6" s="177"/>
      <c r="U6" s="178" t="str">
        <f>IF(K6="","敗",COUNTIF(G6:R6,"×"))</f>
        <v>敗</v>
      </c>
      <c r="V6" s="179"/>
    </row>
    <row r="7" spans="1:43" ht="15" customHeight="1" x14ac:dyDescent="0.45">
      <c r="A7" s="184" t="s">
        <v>1140</v>
      </c>
      <c r="B7" s="184"/>
      <c r="C7" s="189" t="str">
        <f>IF(A6="","",VLOOKUP(A6,登録No.!$A$3:$N$506,4,FALSE))</f>
        <v>うさかめ</v>
      </c>
      <c r="D7" s="190"/>
      <c r="E7" s="191" t="str">
        <f>IF(A7="","",VLOOKUP(A7,登録No.!$A$3:$N$506,4,FALSE))</f>
        <v>フレンズ</v>
      </c>
      <c r="F7" s="192"/>
      <c r="G7" s="207"/>
      <c r="H7" s="208"/>
      <c r="I7" s="209"/>
      <c r="J7" s="214"/>
      <c r="K7" s="219"/>
      <c r="L7" s="217"/>
      <c r="M7" s="214"/>
      <c r="N7" s="219"/>
      <c r="O7" s="217"/>
      <c r="P7" s="214"/>
      <c r="Q7" s="219"/>
      <c r="R7" s="217"/>
      <c r="S7" s="180" t="str">
        <f>IF(K6="","ゲーム取得率",SUM(K6,N6,Q6)/SUM(J6:R6))</f>
        <v>ゲーム取得率</v>
      </c>
      <c r="T7" s="181"/>
      <c r="U7" s="182" t="s">
        <v>10</v>
      </c>
      <c r="V7" s="183"/>
    </row>
    <row r="8" spans="1:43" ht="15" customHeight="1" x14ac:dyDescent="0.45">
      <c r="A8" s="184" t="s">
        <v>1143</v>
      </c>
      <c r="B8" s="184"/>
      <c r="C8" s="185" t="str">
        <f>IF(A8="","",VLOOKUP(A8,登録No.!$A$3:$N$506,2,FALSE))</f>
        <v>日高</v>
      </c>
      <c r="D8" s="186"/>
      <c r="E8" s="187" t="s">
        <v>1144</v>
      </c>
      <c r="F8" s="188"/>
      <c r="G8" s="213" t="str">
        <f>IF(J6="⑥","",IF(J6="〇","×","〇"))</f>
        <v/>
      </c>
      <c r="H8" s="187" t="str">
        <f>IF(L6="","",L6)</f>
        <v/>
      </c>
      <c r="I8" s="188" t="str">
        <f>IF(K6="","",K6)</f>
        <v/>
      </c>
      <c r="J8" s="204"/>
      <c r="K8" s="205"/>
      <c r="L8" s="206"/>
      <c r="M8" s="213" t="str">
        <f>IF(N8="","①",IF(N8&gt;O8,"〇","×"))</f>
        <v>①</v>
      </c>
      <c r="N8" s="218"/>
      <c r="O8" s="216"/>
      <c r="P8" s="213" t="str">
        <f>IF(Q8="","③",IF(Q8&gt;R8,"〇","×"))</f>
        <v>③</v>
      </c>
      <c r="Q8" s="218"/>
      <c r="R8" s="216"/>
      <c r="S8" s="176" t="str">
        <f>IF(G8="","勝",COUNTIF(G8:R8,"〇"))</f>
        <v>勝</v>
      </c>
      <c r="T8" s="177"/>
      <c r="U8" s="178" t="str">
        <f>IF(G8="","敗",COUNTIF(G8:R8,"×"))</f>
        <v>敗</v>
      </c>
      <c r="V8" s="179"/>
    </row>
    <row r="9" spans="1:43" ht="15" customHeight="1" x14ac:dyDescent="0.45">
      <c r="A9" s="184"/>
      <c r="B9" s="184"/>
      <c r="C9" s="189" t="str">
        <f>IF(A8="","",VLOOKUP(A8,登録No.!$A$3:$N$506,4,FALSE))</f>
        <v>アプストTC</v>
      </c>
      <c r="D9" s="190"/>
      <c r="E9" s="191" t="s">
        <v>1145</v>
      </c>
      <c r="F9" s="192"/>
      <c r="G9" s="214"/>
      <c r="H9" s="215"/>
      <c r="I9" s="210"/>
      <c r="J9" s="207"/>
      <c r="K9" s="208"/>
      <c r="L9" s="209"/>
      <c r="M9" s="214"/>
      <c r="N9" s="219"/>
      <c r="O9" s="217"/>
      <c r="P9" s="214"/>
      <c r="Q9" s="219"/>
      <c r="R9" s="217"/>
      <c r="S9" s="180" t="str">
        <f>IF(G8="","ゲーム取得率",SUM(H8,N8,Q8)/SUM(G8:R8))</f>
        <v>ゲーム取得率</v>
      </c>
      <c r="T9" s="181"/>
      <c r="U9" s="182" t="s">
        <v>10</v>
      </c>
      <c r="V9" s="183"/>
    </row>
    <row r="10" spans="1:43" ht="15" customHeight="1" x14ac:dyDescent="0.45">
      <c r="A10" s="184" t="s">
        <v>1146</v>
      </c>
      <c r="B10" s="184"/>
      <c r="C10" s="185" t="str">
        <f>IF(A10="","",VLOOKUP(A10,登録No.!$A$3:$N$506,2,FALSE))</f>
        <v>叶丸</v>
      </c>
      <c r="D10" s="186"/>
      <c r="E10" s="187" t="s">
        <v>1147</v>
      </c>
      <c r="F10" s="188"/>
      <c r="G10" s="213" t="str">
        <f>IF(M6="④","",IF(M6="〇","×","〇"))</f>
        <v/>
      </c>
      <c r="H10" s="187" t="str">
        <f>IF(O6="","",O6)</f>
        <v/>
      </c>
      <c r="I10" s="188" t="str">
        <f>IF(N6="","",N6)</f>
        <v/>
      </c>
      <c r="J10" s="213" t="str">
        <f>IF(M8="①","",IF(M8="〇","×","〇"))</f>
        <v/>
      </c>
      <c r="K10" s="187" t="str">
        <f>IF(O8="","",O8)</f>
        <v/>
      </c>
      <c r="L10" s="188" t="str">
        <f>IF(N8="","",N8)</f>
        <v/>
      </c>
      <c r="M10" s="204"/>
      <c r="N10" s="205"/>
      <c r="O10" s="206"/>
      <c r="P10" s="213" t="str">
        <f>IF(Q10="","⑤",IF(Q10&gt;R10,"〇","×"))</f>
        <v>⑤</v>
      </c>
      <c r="Q10" s="218"/>
      <c r="R10" s="216"/>
      <c r="S10" s="176" t="str">
        <f>IF(K10="","勝",COUNTIF(G10:R10,"〇"))</f>
        <v>勝</v>
      </c>
      <c r="T10" s="177"/>
      <c r="U10" s="178" t="str">
        <f>IF(J10="","敗",COUNTIF(G10:R10,"×"))</f>
        <v>敗</v>
      </c>
      <c r="V10" s="179"/>
    </row>
    <row r="11" spans="1:43" ht="15" customHeight="1" x14ac:dyDescent="0.45">
      <c r="A11" s="184"/>
      <c r="B11" s="184"/>
      <c r="C11" s="189" t="str">
        <f>IF(A10="","",VLOOKUP(A10,登録No.!$A$3:$N$506,4,FALSE))</f>
        <v>アビックBB</v>
      </c>
      <c r="D11" s="190"/>
      <c r="E11" s="191" t="s">
        <v>1145</v>
      </c>
      <c r="F11" s="192"/>
      <c r="G11" s="214"/>
      <c r="H11" s="215"/>
      <c r="I11" s="210"/>
      <c r="J11" s="214"/>
      <c r="K11" s="215"/>
      <c r="L11" s="210"/>
      <c r="M11" s="207"/>
      <c r="N11" s="208"/>
      <c r="O11" s="209"/>
      <c r="P11" s="214"/>
      <c r="Q11" s="219"/>
      <c r="R11" s="217"/>
      <c r="S11" s="180" t="str">
        <f>IF(G10="","ゲーム取得率",SUM(H10,K10,Q10)/SUM(G10:R10))</f>
        <v>ゲーム取得率</v>
      </c>
      <c r="T11" s="181"/>
      <c r="U11" s="182" t="s">
        <v>10</v>
      </c>
      <c r="V11" s="183"/>
    </row>
    <row r="12" spans="1:43" ht="15" customHeight="1" x14ac:dyDescent="0.45">
      <c r="A12" s="211" t="s">
        <v>1141</v>
      </c>
      <c r="B12" s="212"/>
      <c r="C12" s="185" t="str">
        <f>IF(A12="","",VLOOKUP(A12,登録No.!$A$3:$N$506,2,FALSE))</f>
        <v>梅田</v>
      </c>
      <c r="D12" s="186"/>
      <c r="E12" s="187" t="str">
        <f>IF(A13="","",VLOOKUP(A13,登録No.!$A$3:$N$506,2,FALSE))</f>
        <v>川上</v>
      </c>
      <c r="F12" s="188"/>
      <c r="G12" s="213" t="str">
        <f>IF(P6="②","",IF(P6="〇","×","〇"))</f>
        <v/>
      </c>
      <c r="H12" s="187" t="str">
        <f>IF(R6="","",R6)</f>
        <v/>
      </c>
      <c r="I12" s="188" t="str">
        <f>IF(Q6="","",Q6)</f>
        <v/>
      </c>
      <c r="J12" s="213" t="str">
        <f>IF(P8="③","",IF(P8="〇","×","〇"))</f>
        <v/>
      </c>
      <c r="K12" s="187" t="str">
        <f>IF(R8="","",R8)</f>
        <v/>
      </c>
      <c r="L12" s="188" t="str">
        <f>IF(Q8="","",Q8)</f>
        <v/>
      </c>
      <c r="M12" s="213" t="str">
        <f>IF(P10="⑤","",IF(P10="〇","×","〇"))</f>
        <v/>
      </c>
      <c r="N12" s="187" t="str">
        <f>IF(R10="","",R10)</f>
        <v/>
      </c>
      <c r="O12" s="188" t="str">
        <f>IF(Q10="","",Q10)</f>
        <v/>
      </c>
      <c r="P12" s="204"/>
      <c r="Q12" s="205"/>
      <c r="R12" s="206"/>
      <c r="S12" s="176" t="str">
        <f>IF(J12="","勝",COUNTIF(G12:R12,"〇"))</f>
        <v>勝</v>
      </c>
      <c r="T12" s="177"/>
      <c r="U12" s="178" t="str">
        <f>IF(J12="","敗",COUNTIF(G12:R12,"×"))</f>
        <v>敗</v>
      </c>
      <c r="V12" s="179"/>
    </row>
    <row r="13" spans="1:43" ht="15" customHeight="1" x14ac:dyDescent="0.45">
      <c r="A13" s="184" t="s">
        <v>1142</v>
      </c>
      <c r="B13" s="184"/>
      <c r="C13" s="189" t="str">
        <f>IF(A12="","",VLOOKUP(A12,登録No.!$A$3:$N$506,4,FALSE))</f>
        <v>うさかめ</v>
      </c>
      <c r="D13" s="190"/>
      <c r="E13" s="191" t="str">
        <f>IF(A13="","",VLOOKUP(A13,登録No.!$A$3:$N$506,4,FALSE))</f>
        <v>アプストTC</v>
      </c>
      <c r="F13" s="192"/>
      <c r="G13" s="214"/>
      <c r="H13" s="215"/>
      <c r="I13" s="210"/>
      <c r="J13" s="214"/>
      <c r="K13" s="215"/>
      <c r="L13" s="210"/>
      <c r="M13" s="214"/>
      <c r="N13" s="215"/>
      <c r="O13" s="210"/>
      <c r="P13" s="207"/>
      <c r="Q13" s="208"/>
      <c r="R13" s="209"/>
      <c r="S13" s="180" t="str">
        <f>IF(G12="","ゲーム取得率",SUM(H12,K12,N12)/SUM(G12:O12))</f>
        <v>ゲーム取得率</v>
      </c>
      <c r="T13" s="181"/>
      <c r="U13" s="182" t="s">
        <v>10</v>
      </c>
      <c r="V13" s="183"/>
    </row>
    <row r="14" spans="1:43" ht="15" customHeight="1" x14ac:dyDescent="0.45"/>
    <row r="15" spans="1:43" ht="15" customHeight="1" x14ac:dyDescent="0.45"/>
    <row r="16" spans="1:43" ht="15" customHeight="1" x14ac:dyDescent="0.45"/>
    <row r="17" ht="15" customHeight="1" x14ac:dyDescent="0.45"/>
    <row r="18" ht="15" customHeight="1" x14ac:dyDescent="0.45"/>
    <row r="19" ht="15" customHeight="1" x14ac:dyDescent="0.45"/>
    <row r="20" ht="15" customHeight="1" x14ac:dyDescent="0.45"/>
    <row r="21" ht="15" customHeight="1" x14ac:dyDescent="0.45"/>
    <row r="22" ht="15" customHeight="1" x14ac:dyDescent="0.45"/>
    <row r="23" ht="15" customHeight="1" x14ac:dyDescent="0.45"/>
    <row r="24" ht="15" customHeight="1" x14ac:dyDescent="0.45"/>
    <row r="25" ht="15" customHeight="1" x14ac:dyDescent="0.45"/>
    <row r="26" ht="15" customHeight="1" x14ac:dyDescent="0.45"/>
    <row r="27" ht="15" customHeight="1" x14ac:dyDescent="0.45"/>
    <row r="28" ht="15" customHeight="1" x14ac:dyDescent="0.45"/>
    <row r="29" ht="15" customHeight="1" x14ac:dyDescent="0.45"/>
    <row r="30" ht="15" customHeight="1" x14ac:dyDescent="0.45"/>
    <row r="31" ht="15" customHeight="1" x14ac:dyDescent="0.45"/>
    <row r="32" ht="15" customHeight="1" x14ac:dyDescent="0.45"/>
    <row r="33" ht="15" customHeight="1" x14ac:dyDescent="0.45"/>
    <row r="34" ht="15" customHeight="1" x14ac:dyDescent="0.45"/>
    <row r="35" ht="15" customHeight="1" x14ac:dyDescent="0.45"/>
    <row r="36" ht="15" customHeight="1" x14ac:dyDescent="0.45"/>
    <row r="37" ht="15" customHeight="1" x14ac:dyDescent="0.45"/>
    <row r="38" ht="15" customHeight="1" x14ac:dyDescent="0.45"/>
    <row r="39" ht="15" customHeight="1" x14ac:dyDescent="0.45"/>
    <row r="40" ht="15" customHeight="1" x14ac:dyDescent="0.45"/>
    <row r="41" ht="15" customHeight="1" x14ac:dyDescent="0.45"/>
    <row r="42" ht="15" customHeight="1" x14ac:dyDescent="0.45"/>
  </sheetData>
  <mergeCells count="85">
    <mergeCell ref="C6:D6"/>
    <mergeCell ref="G6:I7"/>
    <mergeCell ref="J6:J7"/>
    <mergeCell ref="K6:K7"/>
    <mergeCell ref="E10:F10"/>
    <mergeCell ref="K10:K11"/>
    <mergeCell ref="E11:F11"/>
    <mergeCell ref="G10:G11"/>
    <mergeCell ref="H10:H11"/>
    <mergeCell ref="I10:I11"/>
    <mergeCell ref="J10:J11"/>
    <mergeCell ref="C7:D7"/>
    <mergeCell ref="C8:D8"/>
    <mergeCell ref="G8:G9"/>
    <mergeCell ref="H8:H9"/>
    <mergeCell ref="I8:I9"/>
    <mergeCell ref="C9:D9"/>
    <mergeCell ref="N8:N9"/>
    <mergeCell ref="A10:B10"/>
    <mergeCell ref="A11:B11"/>
    <mergeCell ref="C10:D10"/>
    <mergeCell ref="A9:B9"/>
    <mergeCell ref="M8:M9"/>
    <mergeCell ref="E9:F9"/>
    <mergeCell ref="A8:B8"/>
    <mergeCell ref="M10:O11"/>
    <mergeCell ref="L10:L11"/>
    <mergeCell ref="C11:D11"/>
    <mergeCell ref="A1:AQ1"/>
    <mergeCell ref="A2:I2"/>
    <mergeCell ref="J2:AQ2"/>
    <mergeCell ref="C5:F5"/>
    <mergeCell ref="A6:B6"/>
    <mergeCell ref="E6:F6"/>
    <mergeCell ref="N6:N7"/>
    <mergeCell ref="E7:F7"/>
    <mergeCell ref="A7:B7"/>
    <mergeCell ref="S5:V5"/>
    <mergeCell ref="P6:P7"/>
    <mergeCell ref="Q6:Q7"/>
    <mergeCell ref="R6:R7"/>
    <mergeCell ref="S6:T6"/>
    <mergeCell ref="U6:V6"/>
    <mergeCell ref="S7:T7"/>
    <mergeCell ref="O8:O9"/>
    <mergeCell ref="O6:O7"/>
    <mergeCell ref="E8:F8"/>
    <mergeCell ref="U8:V8"/>
    <mergeCell ref="S9:T9"/>
    <mergeCell ref="U9:V9"/>
    <mergeCell ref="U7:V7"/>
    <mergeCell ref="P8:P9"/>
    <mergeCell ref="Q8:Q9"/>
    <mergeCell ref="R8:R9"/>
    <mergeCell ref="S8:T8"/>
    <mergeCell ref="J8:L9"/>
    <mergeCell ref="L6:L7"/>
    <mergeCell ref="M6:M7"/>
    <mergeCell ref="P10:P11"/>
    <mergeCell ref="Q10:Q11"/>
    <mergeCell ref="U10:V10"/>
    <mergeCell ref="S11:T11"/>
    <mergeCell ref="U11:V11"/>
    <mergeCell ref="R10:R11"/>
    <mergeCell ref="S10:T10"/>
    <mergeCell ref="U13:V13"/>
    <mergeCell ref="I12:I13"/>
    <mergeCell ref="J12:J13"/>
    <mergeCell ref="K12:K13"/>
    <mergeCell ref="L12:L13"/>
    <mergeCell ref="U12:V12"/>
    <mergeCell ref="M12:M13"/>
    <mergeCell ref="N12:N13"/>
    <mergeCell ref="O12:O13"/>
    <mergeCell ref="P12:R13"/>
    <mergeCell ref="S12:T12"/>
    <mergeCell ref="S13:T13"/>
    <mergeCell ref="A12:B12"/>
    <mergeCell ref="C12:D12"/>
    <mergeCell ref="E12:F12"/>
    <mergeCell ref="G12:G13"/>
    <mergeCell ref="H12:H13"/>
    <mergeCell ref="A13:B13"/>
    <mergeCell ref="C13:D13"/>
    <mergeCell ref="E13:F13"/>
  </mergeCells>
  <phoneticPr fontId="2"/>
  <pageMargins left="0.7" right="0.7" top="0.75" bottom="0.75" header="0.3" footer="0.3"/>
  <pageSetup paperSize="9" scale="45"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E1E0A-F19E-4CAF-8F2E-7F3AC2AAFEAF}">
  <sheetPr>
    <pageSetUpPr fitToPage="1"/>
  </sheetPr>
  <dimension ref="A1:AQ61"/>
  <sheetViews>
    <sheetView showGridLines="0" tabSelected="1" showWhiteSpace="0" topLeftCell="C1" zoomScale="115" zoomScaleNormal="115" zoomScaleSheetLayoutView="70" zoomScalePageLayoutView="70" workbookViewId="0">
      <selection sqref="A1:AQ1"/>
    </sheetView>
  </sheetViews>
  <sheetFormatPr defaultColWidth="8.69921875" defaultRowHeight="15" x14ac:dyDescent="0.45"/>
  <cols>
    <col min="1" max="2" width="4.296875" style="2" hidden="1" customWidth="1"/>
    <col min="3" max="22" width="4.296875" style="2" customWidth="1"/>
    <col min="23" max="43" width="4" style="2" customWidth="1"/>
    <col min="44" max="61" width="4.09765625" style="2" customWidth="1"/>
    <col min="62" max="16384" width="8.69921875" style="2"/>
  </cols>
  <sheetData>
    <row r="1" spans="1:43" ht="24.6" x14ac:dyDescent="0.45">
      <c r="A1" s="197" t="s">
        <v>1094</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row>
    <row r="2" spans="1:43" ht="22.8" x14ac:dyDescent="0.45">
      <c r="A2" s="198" t="s">
        <v>1095</v>
      </c>
      <c r="B2" s="198"/>
      <c r="C2" s="198"/>
      <c r="D2" s="198"/>
      <c r="E2" s="198"/>
      <c r="F2" s="198"/>
      <c r="G2" s="198"/>
      <c r="H2" s="198"/>
      <c r="I2" s="198"/>
      <c r="J2" s="199" t="s">
        <v>1224</v>
      </c>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row>
    <row r="3" spans="1:43" ht="15" customHeight="1" x14ac:dyDescent="0.45"/>
    <row r="4" spans="1:43" ht="15" customHeight="1" x14ac:dyDescent="0.45">
      <c r="A4" s="1"/>
      <c r="B4" s="1"/>
      <c r="C4" s="2" t="s">
        <v>1231</v>
      </c>
      <c r="D4" s="1"/>
      <c r="E4" s="1"/>
      <c r="F4" s="1"/>
      <c r="G4" s="1"/>
      <c r="H4" s="1"/>
      <c r="I4" s="1"/>
      <c r="J4" s="1"/>
      <c r="K4" s="1"/>
      <c r="L4" s="1"/>
      <c r="M4" s="1"/>
      <c r="N4" s="1"/>
      <c r="O4" s="1"/>
      <c r="P4" s="1"/>
      <c r="Q4" s="1"/>
      <c r="R4" s="1"/>
      <c r="S4" s="1"/>
      <c r="T4" s="1"/>
      <c r="U4" s="1"/>
      <c r="V4" s="1"/>
    </row>
    <row r="5" spans="1:43" ht="15" customHeight="1" x14ac:dyDescent="0.45">
      <c r="A5" s="11" t="s">
        <v>7</v>
      </c>
      <c r="B5" s="1"/>
      <c r="C5" s="200" t="s">
        <v>5</v>
      </c>
      <c r="D5" s="201"/>
      <c r="E5" s="201"/>
      <c r="F5" s="202"/>
      <c r="G5" s="16" t="str">
        <f>C6</f>
        <v>小林</v>
      </c>
      <c r="H5" s="17" t="s">
        <v>11</v>
      </c>
      <c r="I5" s="18" t="str">
        <f>E6</f>
        <v>油利</v>
      </c>
      <c r="J5" s="16" t="str">
        <f>C8</f>
        <v>吉岡</v>
      </c>
      <c r="K5" s="17" t="s">
        <v>11</v>
      </c>
      <c r="L5" s="18" t="str">
        <f>E8</f>
        <v>清水</v>
      </c>
      <c r="M5" s="16" t="str">
        <f>C10</f>
        <v>牧村</v>
      </c>
      <c r="N5" s="17" t="s">
        <v>11</v>
      </c>
      <c r="O5" s="18" t="str">
        <f>E10</f>
        <v>岩本</v>
      </c>
      <c r="P5" s="16" t="str">
        <f>C12</f>
        <v>前田</v>
      </c>
      <c r="Q5" s="17" t="s">
        <v>11</v>
      </c>
      <c r="R5" s="18" t="str">
        <f>E12</f>
        <v>平岩</v>
      </c>
      <c r="S5" s="203" t="s">
        <v>0</v>
      </c>
      <c r="T5" s="203"/>
      <c r="U5" s="203"/>
      <c r="V5" s="203"/>
    </row>
    <row r="6" spans="1:43" ht="15" customHeight="1" x14ac:dyDescent="0.45">
      <c r="A6" s="184" t="s">
        <v>1148</v>
      </c>
      <c r="B6" s="184"/>
      <c r="C6" s="185" t="str">
        <f>IF(A6="","",VLOOKUP(A6,登録No.!$A$3:$N$506,2,FALSE))</f>
        <v>小林</v>
      </c>
      <c r="D6" s="186"/>
      <c r="E6" s="187" t="str">
        <f>IF(A7="","",VLOOKUP(A7,登録No.!$A$3:$N$506,2,FALSE))</f>
        <v>油利</v>
      </c>
      <c r="F6" s="188"/>
      <c r="G6" s="204"/>
      <c r="H6" s="205"/>
      <c r="I6" s="206"/>
      <c r="J6" s="213" t="str">
        <f>IF(K6="","⑥",IF(K6&gt;L6,"〇","×"))</f>
        <v>⑥</v>
      </c>
      <c r="K6" s="218"/>
      <c r="L6" s="216"/>
      <c r="M6" s="213" t="str">
        <f>IF(N6="","④",IF(N6&gt;O6,"〇","×"))</f>
        <v>④</v>
      </c>
      <c r="N6" s="218"/>
      <c r="O6" s="216"/>
      <c r="P6" s="213" t="str">
        <f>IF(Q6="","②",IF(Q6&gt;R6,"〇","×"))</f>
        <v>②</v>
      </c>
      <c r="Q6" s="218"/>
      <c r="R6" s="216"/>
      <c r="S6" s="176" t="str">
        <f>IF(K6="","勝",COUNTIF(G6:R6,"〇"))</f>
        <v>勝</v>
      </c>
      <c r="T6" s="177"/>
      <c r="U6" s="178" t="str">
        <f>IF(K6="","敗",COUNTIF(G6:R6,"×"))</f>
        <v>敗</v>
      </c>
      <c r="V6" s="179"/>
    </row>
    <row r="7" spans="1:43" ht="15" customHeight="1" x14ac:dyDescent="0.45">
      <c r="A7" s="184" t="s">
        <v>1149</v>
      </c>
      <c r="B7" s="184"/>
      <c r="C7" s="189" t="str">
        <f>IF(A6="","",VLOOKUP(A6,登録No.!$A$3:$N$506,4,FALSE))</f>
        <v>湖東シニア東近江</v>
      </c>
      <c r="D7" s="190"/>
      <c r="E7" s="191" t="str">
        <f>IF(A7="","",VLOOKUP(A7,登録No.!$A$3:$N$506,4,FALSE))</f>
        <v>湖東シニア東近江</v>
      </c>
      <c r="F7" s="192"/>
      <c r="G7" s="207"/>
      <c r="H7" s="208"/>
      <c r="I7" s="209"/>
      <c r="J7" s="214"/>
      <c r="K7" s="219"/>
      <c r="L7" s="217"/>
      <c r="M7" s="214"/>
      <c r="N7" s="219"/>
      <c r="O7" s="217"/>
      <c r="P7" s="214"/>
      <c r="Q7" s="219"/>
      <c r="R7" s="217"/>
      <c r="S7" s="180" t="str">
        <f>IF(K6="","ゲーム取得率",SUM(K6,N6,Q6)/SUM(J6:R6))</f>
        <v>ゲーム取得率</v>
      </c>
      <c r="T7" s="181"/>
      <c r="U7" s="182" t="s">
        <v>10</v>
      </c>
      <c r="V7" s="183"/>
    </row>
    <row r="8" spans="1:43" ht="15" customHeight="1" x14ac:dyDescent="0.45">
      <c r="A8" s="184" t="s">
        <v>1151</v>
      </c>
      <c r="B8" s="184"/>
      <c r="C8" s="185" t="str">
        <f>IF(A8="","",VLOOKUP(A8,登録No.!$A$3:$N$506,2,FALSE))</f>
        <v>吉岡</v>
      </c>
      <c r="D8" s="186"/>
      <c r="E8" s="187" t="str">
        <f>IF(A9="","",VLOOKUP(A9,登録No.!$A$3:$N$506,2,FALSE))</f>
        <v>清水</v>
      </c>
      <c r="F8" s="188"/>
      <c r="G8" s="213" t="str">
        <f>IF(J6="⑥","",IF(J6="〇","×","〇"))</f>
        <v/>
      </c>
      <c r="H8" s="187" t="str">
        <f>IF(L6="","",L6)</f>
        <v/>
      </c>
      <c r="I8" s="188" t="str">
        <f>IF(K6="","",K6)</f>
        <v/>
      </c>
      <c r="J8" s="204"/>
      <c r="K8" s="205"/>
      <c r="L8" s="206"/>
      <c r="M8" s="213" t="str">
        <f>IF(N8="","①",IF(N8&gt;O8,"〇","×"))</f>
        <v>①</v>
      </c>
      <c r="N8" s="218"/>
      <c r="O8" s="216"/>
      <c r="P8" s="213" t="str">
        <f>IF(Q8="","③",IF(Q8&gt;R8,"〇","×"))</f>
        <v>③</v>
      </c>
      <c r="Q8" s="218"/>
      <c r="R8" s="216"/>
      <c r="S8" s="176" t="str">
        <f>IF(G8="","勝",COUNTIF(G8:R8,"〇"))</f>
        <v>勝</v>
      </c>
      <c r="T8" s="177"/>
      <c r="U8" s="178" t="str">
        <f>IF(G8="","敗",COUNTIF(G8:R8,"×"))</f>
        <v>敗</v>
      </c>
      <c r="V8" s="179"/>
    </row>
    <row r="9" spans="1:43" ht="15" customHeight="1" x14ac:dyDescent="0.45">
      <c r="A9" s="184" t="s">
        <v>1150</v>
      </c>
      <c r="B9" s="184"/>
      <c r="C9" s="189" t="str">
        <f>IF(A8="","",VLOOKUP(A8,登録No.!$A$3:$N$506,4,FALSE))</f>
        <v>フレンズ</v>
      </c>
      <c r="D9" s="190"/>
      <c r="E9" s="191" t="str">
        <f>IF(A9="","",VLOOKUP(A9,登録No.!$A$3:$N$506,4,FALSE))</f>
        <v>フレンズ</v>
      </c>
      <c r="F9" s="192"/>
      <c r="G9" s="214"/>
      <c r="H9" s="215"/>
      <c r="I9" s="210"/>
      <c r="J9" s="207"/>
      <c r="K9" s="208"/>
      <c r="L9" s="209"/>
      <c r="M9" s="214"/>
      <c r="N9" s="219"/>
      <c r="O9" s="217"/>
      <c r="P9" s="214"/>
      <c r="Q9" s="219"/>
      <c r="R9" s="217"/>
      <c r="S9" s="180" t="str">
        <f>IF(G8="","ゲーム取得率",SUM(H8,N8,Q8)/SUM(G8:R8))</f>
        <v>ゲーム取得率</v>
      </c>
      <c r="T9" s="181"/>
      <c r="U9" s="182" t="s">
        <v>10</v>
      </c>
      <c r="V9" s="183"/>
    </row>
    <row r="10" spans="1:43" ht="15" customHeight="1" x14ac:dyDescent="0.45">
      <c r="A10" s="184" t="s">
        <v>1152</v>
      </c>
      <c r="B10" s="184"/>
      <c r="C10" s="185" t="str">
        <f>IF(A10="","",VLOOKUP(A10,登録No.!$A$3:$N$506,2,FALSE))</f>
        <v>牧村</v>
      </c>
      <c r="D10" s="186"/>
      <c r="E10" s="187" t="s">
        <v>1153</v>
      </c>
      <c r="F10" s="188"/>
      <c r="G10" s="213" t="str">
        <f>IF(M6="④","",IF(M6="〇","×","〇"))</f>
        <v/>
      </c>
      <c r="H10" s="187" t="str">
        <f>IF(O6="","",O6)</f>
        <v/>
      </c>
      <c r="I10" s="188" t="str">
        <f>IF(N6="","",N6)</f>
        <v/>
      </c>
      <c r="J10" s="213" t="str">
        <f>IF(M8="①","",IF(M8="〇","×","〇"))</f>
        <v/>
      </c>
      <c r="K10" s="187" t="str">
        <f>IF(O8="","",O8)</f>
        <v/>
      </c>
      <c r="L10" s="188" t="str">
        <f>IF(N8="","",N8)</f>
        <v/>
      </c>
      <c r="M10" s="204"/>
      <c r="N10" s="205"/>
      <c r="O10" s="206"/>
      <c r="P10" s="213" t="str">
        <f>IF(Q10="","⑤",IF(Q10&gt;R10,"〇","×"))</f>
        <v>⑤</v>
      </c>
      <c r="Q10" s="218"/>
      <c r="R10" s="216"/>
      <c r="S10" s="176" t="str">
        <f>IF(K10="","勝",COUNTIF(G10:R10,"〇"))</f>
        <v>勝</v>
      </c>
      <c r="T10" s="177"/>
      <c r="U10" s="178" t="str">
        <f>IF(J10="","敗",COUNTIF(G10:R10,"×"))</f>
        <v>敗</v>
      </c>
      <c r="V10" s="179"/>
    </row>
    <row r="11" spans="1:43" ht="15" customHeight="1" x14ac:dyDescent="0.45">
      <c r="A11" s="184"/>
      <c r="B11" s="184"/>
      <c r="C11" s="189" t="str">
        <f>IF(A10="","",VLOOKUP(A10,登録No.!$A$3:$N$506,4,FALSE))</f>
        <v>プラチナＴＣ</v>
      </c>
      <c r="D11" s="190"/>
      <c r="E11" s="191" t="s">
        <v>1107</v>
      </c>
      <c r="F11" s="192"/>
      <c r="G11" s="214"/>
      <c r="H11" s="215"/>
      <c r="I11" s="210"/>
      <c r="J11" s="214"/>
      <c r="K11" s="215"/>
      <c r="L11" s="210"/>
      <c r="M11" s="207"/>
      <c r="N11" s="208"/>
      <c r="O11" s="209"/>
      <c r="P11" s="214"/>
      <c r="Q11" s="219"/>
      <c r="R11" s="217"/>
      <c r="S11" s="180" t="str">
        <f>IF(G10="","ゲーム取得率",SUM(H10,K10,Q10)/SUM(G10:R10))</f>
        <v>ゲーム取得率</v>
      </c>
      <c r="T11" s="181"/>
      <c r="U11" s="182" t="s">
        <v>10</v>
      </c>
      <c r="V11" s="183"/>
    </row>
    <row r="12" spans="1:43" ht="15" customHeight="1" x14ac:dyDescent="0.45">
      <c r="A12" s="211" t="s">
        <v>1154</v>
      </c>
      <c r="B12" s="212"/>
      <c r="C12" s="185" t="str">
        <f>IF(A12="","",VLOOKUP(A12,登録No.!$A$3:$N$506,2,FALSE))</f>
        <v>前田</v>
      </c>
      <c r="D12" s="186"/>
      <c r="E12" s="187" t="str">
        <f>IF(A13="","",VLOOKUP(A13,登録No.!$A$3:$N$506,2,FALSE))</f>
        <v>平岩</v>
      </c>
      <c r="F12" s="188"/>
      <c r="G12" s="213" t="str">
        <f>IF(P6="②","",IF(P6="〇","×","〇"))</f>
        <v/>
      </c>
      <c r="H12" s="187" t="str">
        <f>IF(R6="","",R6)</f>
        <v/>
      </c>
      <c r="I12" s="188" t="str">
        <f>IF(Q6="","",Q6)</f>
        <v/>
      </c>
      <c r="J12" s="213" t="str">
        <f>IF(P8="③","",IF(P8="〇","×","〇"))</f>
        <v/>
      </c>
      <c r="K12" s="187" t="str">
        <f>IF(R8="","",R8)</f>
        <v/>
      </c>
      <c r="L12" s="188" t="str">
        <f>IF(Q8="","",Q8)</f>
        <v/>
      </c>
      <c r="M12" s="213" t="str">
        <f>IF(P10="⑤","",IF(P10="〇","×","〇"))</f>
        <v/>
      </c>
      <c r="N12" s="187" t="str">
        <f>IF(R10="","",R10)</f>
        <v/>
      </c>
      <c r="O12" s="188" t="str">
        <f>IF(Q10="","",Q10)</f>
        <v/>
      </c>
      <c r="P12" s="204"/>
      <c r="Q12" s="205"/>
      <c r="R12" s="206"/>
      <c r="S12" s="176" t="str">
        <f>IF(J12="","勝",COUNTIF(G12:R12,"〇"))</f>
        <v>勝</v>
      </c>
      <c r="T12" s="177"/>
      <c r="U12" s="178" t="str">
        <f>IF(J12="","敗",COUNTIF(G12:R12,"×"))</f>
        <v>敗</v>
      </c>
      <c r="V12" s="179"/>
    </row>
    <row r="13" spans="1:43" ht="15" customHeight="1" x14ac:dyDescent="0.45">
      <c r="A13" s="184" t="s">
        <v>1155</v>
      </c>
      <c r="B13" s="184"/>
      <c r="C13" s="189" t="str">
        <f>IF(A12="","",VLOOKUP(A12,登録No.!$A$3:$N$506,4,FALSE))</f>
        <v>湖東シニア東近江</v>
      </c>
      <c r="D13" s="190"/>
      <c r="E13" s="191" t="str">
        <f>IF(A13="","",VLOOKUP(A13,登録No.!$A$3:$N$506,4,FALSE))</f>
        <v>湖東シニア東近江</v>
      </c>
      <c r="F13" s="192"/>
      <c r="G13" s="214"/>
      <c r="H13" s="215"/>
      <c r="I13" s="210"/>
      <c r="J13" s="214"/>
      <c r="K13" s="215"/>
      <c r="L13" s="210"/>
      <c r="M13" s="214"/>
      <c r="N13" s="215"/>
      <c r="O13" s="210"/>
      <c r="P13" s="207"/>
      <c r="Q13" s="208"/>
      <c r="R13" s="209"/>
      <c r="S13" s="180" t="str">
        <f>IF(G12="","ゲーム取得率",SUM(H12,K12,N12)/SUM(G12:O12))</f>
        <v>ゲーム取得率</v>
      </c>
      <c r="T13" s="181"/>
      <c r="U13" s="182" t="s">
        <v>10</v>
      </c>
      <c r="V13" s="183"/>
    </row>
    <row r="14" spans="1:43" ht="15" customHeight="1" x14ac:dyDescent="0.45"/>
    <row r="15" spans="1:43" ht="15" customHeight="1" x14ac:dyDescent="0.45">
      <c r="A15" s="1"/>
      <c r="B15" s="1"/>
      <c r="C15" s="2" t="s">
        <v>1231</v>
      </c>
      <c r="D15" s="1"/>
      <c r="E15" s="1"/>
      <c r="F15" s="1"/>
      <c r="G15" s="1"/>
      <c r="H15" s="1"/>
      <c r="I15" s="1"/>
      <c r="J15" s="1"/>
      <c r="K15" s="1"/>
      <c r="L15" s="1"/>
      <c r="M15" s="1"/>
      <c r="N15" s="1"/>
      <c r="O15" s="1"/>
      <c r="P15" s="1"/>
      <c r="Q15" s="1"/>
      <c r="R15" s="1"/>
      <c r="S15" s="1"/>
      <c r="T15" s="1"/>
      <c r="U15" s="1"/>
      <c r="V15" s="1"/>
    </row>
    <row r="16" spans="1:43" ht="15" customHeight="1" x14ac:dyDescent="0.45">
      <c r="A16" s="11" t="s">
        <v>7</v>
      </c>
      <c r="B16" s="1"/>
      <c r="C16" s="200" t="s">
        <v>5</v>
      </c>
      <c r="D16" s="201"/>
      <c r="E16" s="201"/>
      <c r="F16" s="202"/>
      <c r="G16" s="16" t="str">
        <f>C17</f>
        <v>福永</v>
      </c>
      <c r="H16" s="17" t="s">
        <v>11</v>
      </c>
      <c r="I16" s="18" t="str">
        <f>E17</f>
        <v>吉田</v>
      </c>
      <c r="J16" s="16" t="str">
        <f>C19</f>
        <v>村田</v>
      </c>
      <c r="K16" s="17" t="s">
        <v>11</v>
      </c>
      <c r="L16" s="18" t="str">
        <f>E19</f>
        <v>片岡</v>
      </c>
      <c r="M16" s="16" t="str">
        <f>C21</f>
        <v>中村</v>
      </c>
      <c r="N16" s="17" t="s">
        <v>11</v>
      </c>
      <c r="O16" s="18" t="str">
        <f>E21</f>
        <v>谷口</v>
      </c>
      <c r="P16" s="16" t="str">
        <f>C23</f>
        <v>井田</v>
      </c>
      <c r="Q16" s="17" t="s">
        <v>11</v>
      </c>
      <c r="R16" s="18" t="str">
        <f>E23</f>
        <v>竹中</v>
      </c>
      <c r="S16" s="203" t="s">
        <v>0</v>
      </c>
      <c r="T16" s="203"/>
      <c r="U16" s="203"/>
      <c r="V16" s="203"/>
    </row>
    <row r="17" spans="1:22" ht="15" customHeight="1" x14ac:dyDescent="0.45">
      <c r="A17" s="184" t="s">
        <v>1156</v>
      </c>
      <c r="B17" s="184"/>
      <c r="C17" s="185" t="str">
        <f>IF(A17="","",VLOOKUP(A17,登録No.!$A$3:$N$506,2,FALSE))</f>
        <v>福永</v>
      </c>
      <c r="D17" s="186"/>
      <c r="E17" s="187" t="str">
        <f>IF(A18="","",VLOOKUP(A18,登録No.!$A$3:$N$506,2,FALSE))</f>
        <v>吉田</v>
      </c>
      <c r="F17" s="188"/>
      <c r="G17" s="204"/>
      <c r="H17" s="205"/>
      <c r="I17" s="206"/>
      <c r="J17" s="213" t="str">
        <f>IF(K17="","⑥",IF(K17&gt;L17,"〇","×"))</f>
        <v>⑥</v>
      </c>
      <c r="K17" s="218"/>
      <c r="L17" s="216"/>
      <c r="M17" s="213" t="str">
        <f>IF(N17="","④",IF(N17&gt;O17,"〇","×"))</f>
        <v>④</v>
      </c>
      <c r="N17" s="218"/>
      <c r="O17" s="216"/>
      <c r="P17" s="213" t="str">
        <f>IF(Q17="","②",IF(Q17&gt;R17,"〇","×"))</f>
        <v>②</v>
      </c>
      <c r="Q17" s="218"/>
      <c r="R17" s="216"/>
      <c r="S17" s="176" t="str">
        <f>IF(K17="","勝",COUNTIF(G17:R17,"〇"))</f>
        <v>勝</v>
      </c>
      <c r="T17" s="177"/>
      <c r="U17" s="178" t="str">
        <f>IF(K17="","敗",COUNTIF(G17:R17,"×"))</f>
        <v>敗</v>
      </c>
      <c r="V17" s="179"/>
    </row>
    <row r="18" spans="1:22" ht="15" customHeight="1" x14ac:dyDescent="0.45">
      <c r="A18" s="184" t="s">
        <v>1157</v>
      </c>
      <c r="B18" s="184"/>
      <c r="C18" s="189" t="str">
        <f>IF(A17="","",VLOOKUP(A17,登録No.!$A$3:$N$506,4,FALSE))</f>
        <v>Kテニス</v>
      </c>
      <c r="D18" s="190"/>
      <c r="E18" s="191" t="str">
        <f>IF(A18="","",VLOOKUP(A18,登録No.!$A$3:$N$506,4,FALSE))</f>
        <v>プラチナＴＣ</v>
      </c>
      <c r="F18" s="192"/>
      <c r="G18" s="207"/>
      <c r="H18" s="208"/>
      <c r="I18" s="209"/>
      <c r="J18" s="214"/>
      <c r="K18" s="219"/>
      <c r="L18" s="217"/>
      <c r="M18" s="214"/>
      <c r="N18" s="219"/>
      <c r="O18" s="217"/>
      <c r="P18" s="214"/>
      <c r="Q18" s="219"/>
      <c r="R18" s="217"/>
      <c r="S18" s="180" t="str">
        <f>IF(K17="","ゲーム取得率",SUM(K17,N17,Q17)/SUM(J17:R17))</f>
        <v>ゲーム取得率</v>
      </c>
      <c r="T18" s="181"/>
      <c r="U18" s="182" t="s">
        <v>10</v>
      </c>
      <c r="V18" s="183"/>
    </row>
    <row r="19" spans="1:22" ht="15" customHeight="1" x14ac:dyDescent="0.45">
      <c r="A19" s="184"/>
      <c r="B19" s="184"/>
      <c r="C19" s="185" t="s">
        <v>1158</v>
      </c>
      <c r="D19" s="186"/>
      <c r="E19" s="187" t="str">
        <f>IF(A20="","",VLOOKUP(A20,登録No.!$A$3:$N$506,2,FALSE))</f>
        <v>片岡</v>
      </c>
      <c r="F19" s="188"/>
      <c r="G19" s="213" t="str">
        <f>IF(J17="⑥","",IF(J17="〇","×","〇"))</f>
        <v/>
      </c>
      <c r="H19" s="187" t="str">
        <f>IF(L17="","",L17)</f>
        <v/>
      </c>
      <c r="I19" s="188" t="str">
        <f>IF(K17="","",K17)</f>
        <v/>
      </c>
      <c r="J19" s="204"/>
      <c r="K19" s="205"/>
      <c r="L19" s="206"/>
      <c r="M19" s="213" t="str">
        <f>IF(N19="","①",IF(N19&gt;O19,"〇","×"))</f>
        <v>①</v>
      </c>
      <c r="N19" s="218"/>
      <c r="O19" s="216"/>
      <c r="P19" s="213" t="str">
        <f>IF(Q19="","③",IF(Q19&gt;R19,"〇","×"))</f>
        <v>③</v>
      </c>
      <c r="Q19" s="218"/>
      <c r="R19" s="216"/>
      <c r="S19" s="176" t="str">
        <f>IF(G19="","勝",COUNTIF(G19:R19,"〇"))</f>
        <v>勝</v>
      </c>
      <c r="T19" s="177"/>
      <c r="U19" s="178" t="str">
        <f>IF(G19="","敗",COUNTIF(G19:R19,"×"))</f>
        <v>敗</v>
      </c>
      <c r="V19" s="179"/>
    </row>
    <row r="20" spans="1:22" ht="15" customHeight="1" x14ac:dyDescent="0.45">
      <c r="A20" s="184" t="s">
        <v>1159</v>
      </c>
      <c r="B20" s="184"/>
      <c r="C20" s="189" t="s">
        <v>1107</v>
      </c>
      <c r="D20" s="190"/>
      <c r="E20" s="191" t="str">
        <f>IF(A20="","",VLOOKUP(A20,登録No.!$A$3:$N$506,4,FALSE))</f>
        <v>湖東シニア東近江</v>
      </c>
      <c r="F20" s="192"/>
      <c r="G20" s="214"/>
      <c r="H20" s="215"/>
      <c r="I20" s="210"/>
      <c r="J20" s="207"/>
      <c r="K20" s="208"/>
      <c r="L20" s="209"/>
      <c r="M20" s="214"/>
      <c r="N20" s="219"/>
      <c r="O20" s="217"/>
      <c r="P20" s="214"/>
      <c r="Q20" s="219"/>
      <c r="R20" s="217"/>
      <c r="S20" s="180" t="str">
        <f>IF(G19="","ゲーム取得率",SUM(H19,N19,Q19)/SUM(G19:R19))</f>
        <v>ゲーム取得率</v>
      </c>
      <c r="T20" s="181"/>
      <c r="U20" s="182" t="s">
        <v>10</v>
      </c>
      <c r="V20" s="183"/>
    </row>
    <row r="21" spans="1:22" ht="15" customHeight="1" x14ac:dyDescent="0.45">
      <c r="A21" s="184" t="s">
        <v>1160</v>
      </c>
      <c r="B21" s="184"/>
      <c r="C21" s="185" t="str">
        <f>IF(A21="","",VLOOKUP(A21,登録No.!$A$3:$N$506,2,FALSE))</f>
        <v>中村</v>
      </c>
      <c r="D21" s="186"/>
      <c r="E21" s="187" t="str">
        <f>IF(A22="","",VLOOKUP(A22,登録No.!$A$3:$N$506,2,FALSE))</f>
        <v>谷口</v>
      </c>
      <c r="F21" s="188"/>
      <c r="G21" s="213" t="str">
        <f>IF(M17="④","",IF(M17="〇","×","〇"))</f>
        <v/>
      </c>
      <c r="H21" s="187" t="str">
        <f>IF(O17="","",O17)</f>
        <v/>
      </c>
      <c r="I21" s="188" t="str">
        <f>IF(N17="","",N17)</f>
        <v/>
      </c>
      <c r="J21" s="213" t="str">
        <f>IF(M19="①","",IF(M19="〇","×","〇"))</f>
        <v/>
      </c>
      <c r="K21" s="187" t="str">
        <f>IF(O19="","",O19)</f>
        <v/>
      </c>
      <c r="L21" s="188" t="str">
        <f>IF(N19="","",N19)</f>
        <v/>
      </c>
      <c r="M21" s="204"/>
      <c r="N21" s="205"/>
      <c r="O21" s="206"/>
      <c r="P21" s="213" t="str">
        <f>IF(Q21="","⑤",IF(Q21&gt;R21,"〇","×"))</f>
        <v>⑤</v>
      </c>
      <c r="Q21" s="218"/>
      <c r="R21" s="216"/>
      <c r="S21" s="176" t="str">
        <f>IF(K21="","勝",COUNTIF(G21:R21,"〇"))</f>
        <v>勝</v>
      </c>
      <c r="T21" s="177"/>
      <c r="U21" s="178" t="str">
        <f>IF(J21="","敗",COUNTIF(G21:R21,"×"))</f>
        <v>敗</v>
      </c>
      <c r="V21" s="179"/>
    </row>
    <row r="22" spans="1:22" ht="15" customHeight="1" x14ac:dyDescent="0.45">
      <c r="A22" s="184" t="s">
        <v>1161</v>
      </c>
      <c r="B22" s="184"/>
      <c r="C22" s="189" t="str">
        <f>IF(A21="","",VLOOKUP(A21,登録No.!$A$3:$N$506,4,FALSE))</f>
        <v>湖東シニア東近江</v>
      </c>
      <c r="D22" s="190"/>
      <c r="E22" s="191" t="str">
        <f>IF(A22="","",VLOOKUP(A22,登録No.!$A$3:$N$506,4,FALSE))</f>
        <v>プラチナＴＣ</v>
      </c>
      <c r="F22" s="192"/>
      <c r="G22" s="214"/>
      <c r="H22" s="215"/>
      <c r="I22" s="210"/>
      <c r="J22" s="214"/>
      <c r="K22" s="215"/>
      <c r="L22" s="210"/>
      <c r="M22" s="207"/>
      <c r="N22" s="208"/>
      <c r="O22" s="209"/>
      <c r="P22" s="214"/>
      <c r="Q22" s="219"/>
      <c r="R22" s="217"/>
      <c r="S22" s="180" t="str">
        <f>IF(G21="","ゲーム取得率",SUM(H21,K21,Q21)/SUM(G21:R21))</f>
        <v>ゲーム取得率</v>
      </c>
      <c r="T22" s="181"/>
      <c r="U22" s="182" t="s">
        <v>10</v>
      </c>
      <c r="V22" s="183"/>
    </row>
    <row r="23" spans="1:22" ht="15" customHeight="1" x14ac:dyDescent="0.45">
      <c r="A23" s="211" t="s">
        <v>1162</v>
      </c>
      <c r="B23" s="212"/>
      <c r="C23" s="185" t="str">
        <f>IF(A23="","",VLOOKUP(A23,登録No.!$A$3:$N$506,2,FALSE))</f>
        <v>井田</v>
      </c>
      <c r="D23" s="186"/>
      <c r="E23" s="187" t="str">
        <f>IF(A24="","",VLOOKUP(A24,登録No.!$A$3:$N$506,2,FALSE))</f>
        <v>竹中</v>
      </c>
      <c r="F23" s="188"/>
      <c r="G23" s="213" t="str">
        <f>IF(P17="②","",IF(P17="〇","×","〇"))</f>
        <v/>
      </c>
      <c r="H23" s="187" t="str">
        <f>IF(R17="","",R17)</f>
        <v/>
      </c>
      <c r="I23" s="188" t="str">
        <f>IF(Q17="","",Q17)</f>
        <v/>
      </c>
      <c r="J23" s="213" t="str">
        <f>IF(P19="③","",IF(P19="〇","×","〇"))</f>
        <v/>
      </c>
      <c r="K23" s="187" t="str">
        <f>IF(R19="","",R19)</f>
        <v/>
      </c>
      <c r="L23" s="188" t="str">
        <f>IF(Q19="","",Q19)</f>
        <v/>
      </c>
      <c r="M23" s="213" t="str">
        <f>IF(P21="⑤","",IF(P21="〇","×","〇"))</f>
        <v/>
      </c>
      <c r="N23" s="187" t="str">
        <f>IF(R21="","",R21)</f>
        <v/>
      </c>
      <c r="O23" s="188" t="str">
        <f>IF(Q21="","",Q21)</f>
        <v/>
      </c>
      <c r="P23" s="204"/>
      <c r="Q23" s="205"/>
      <c r="R23" s="206"/>
      <c r="S23" s="176" t="str">
        <f>IF(J23="","勝",COUNTIF(G23:R23,"〇"))</f>
        <v>勝</v>
      </c>
      <c r="T23" s="177"/>
      <c r="U23" s="178" t="str">
        <f>IF(J23="","敗",COUNTIF(G23:R23,"×"))</f>
        <v>敗</v>
      </c>
      <c r="V23" s="179"/>
    </row>
    <row r="24" spans="1:22" ht="15" customHeight="1" x14ac:dyDescent="0.45">
      <c r="A24" s="184" t="s">
        <v>1163</v>
      </c>
      <c r="B24" s="184"/>
      <c r="C24" s="189" t="str">
        <f>IF(A23="","",VLOOKUP(A23,登録No.!$A$3:$N$506,4,FALSE))</f>
        <v>湖東シニア東近江</v>
      </c>
      <c r="D24" s="190"/>
      <c r="E24" s="191" t="str">
        <f>IF(A24="","",VLOOKUP(A24,登録No.!$A$3:$N$506,4,FALSE))</f>
        <v>湖東シニア東近江</v>
      </c>
      <c r="F24" s="192"/>
      <c r="G24" s="214"/>
      <c r="H24" s="215"/>
      <c r="I24" s="210"/>
      <c r="J24" s="214"/>
      <c r="K24" s="215"/>
      <c r="L24" s="210"/>
      <c r="M24" s="214"/>
      <c r="N24" s="215"/>
      <c r="O24" s="210"/>
      <c r="P24" s="207"/>
      <c r="Q24" s="208"/>
      <c r="R24" s="209"/>
      <c r="S24" s="180" t="str">
        <f>IF(G23="","ゲーム取得率",SUM(H23,K23,N23)/SUM(G23:O23))</f>
        <v>ゲーム取得率</v>
      </c>
      <c r="T24" s="181"/>
      <c r="U24" s="182" t="s">
        <v>10</v>
      </c>
      <c r="V24" s="183"/>
    </row>
    <row r="25" spans="1:22" ht="15" customHeight="1" x14ac:dyDescent="0.45"/>
    <row r="26" spans="1:22" ht="15" customHeight="1" x14ac:dyDescent="0.45">
      <c r="E26"/>
      <c r="F26"/>
      <c r="G26"/>
      <c r="H26"/>
      <c r="I26"/>
      <c r="J26"/>
      <c r="K26"/>
      <c r="L26" s="227" t="s">
        <v>4</v>
      </c>
      <c r="M26" s="227"/>
      <c r="N26"/>
      <c r="O26"/>
      <c r="P26"/>
      <c r="Q26"/>
      <c r="R26"/>
      <c r="S26"/>
      <c r="T26"/>
    </row>
    <row r="27" spans="1:22" x14ac:dyDescent="0.45">
      <c r="E27" s="12" t="s">
        <v>1</v>
      </c>
      <c r="F27" s="12"/>
      <c r="G27" s="12"/>
      <c r="H27" s="9"/>
      <c r="L27" s="227" t="s">
        <v>3</v>
      </c>
      <c r="M27" s="227"/>
      <c r="Q27" s="9"/>
      <c r="R27" s="12" t="s">
        <v>2</v>
      </c>
      <c r="S27" s="12"/>
      <c r="T27" s="12"/>
    </row>
    <row r="28" spans="1:22" ht="18" x14ac:dyDescent="0.45">
      <c r="E28" s="3"/>
      <c r="F28" s="3"/>
      <c r="G28" s="3"/>
      <c r="H28"/>
      <c r="I28" s="4"/>
      <c r="J28" s="6"/>
      <c r="M28" s="6"/>
      <c r="P28" s="5"/>
      <c r="R28" s="3"/>
      <c r="S28" s="3"/>
      <c r="T28" s="3"/>
    </row>
    <row r="29" spans="1:22" ht="18" customHeight="1" x14ac:dyDescent="0.45">
      <c r="H29" s="229" t="s">
        <v>1164</v>
      </c>
      <c r="I29" s="230"/>
      <c r="J29" s="13" t="s">
        <v>4</v>
      </c>
      <c r="K29" s="15"/>
      <c r="L29" s="9"/>
      <c r="M29" s="8"/>
      <c r="N29" s="15" t="s">
        <v>4</v>
      </c>
      <c r="O29" s="155"/>
      <c r="P29" s="228" t="s">
        <v>1165</v>
      </c>
      <c r="Q29" s="229"/>
    </row>
    <row r="30" spans="1:22" ht="18" customHeight="1" x14ac:dyDescent="0.45">
      <c r="H30" s="229"/>
      <c r="I30" s="230"/>
      <c r="J30" s="14" t="s">
        <v>3</v>
      </c>
      <c r="K30" s="12"/>
      <c r="L30" s="187" t="s">
        <v>347</v>
      </c>
      <c r="M30" s="187"/>
      <c r="N30" s="12" t="s">
        <v>3</v>
      </c>
      <c r="O30" s="12"/>
      <c r="P30" s="228"/>
      <c r="Q30" s="229"/>
    </row>
    <row r="31" spans="1:22" ht="15" customHeight="1" x14ac:dyDescent="0.45">
      <c r="E31" s="12" t="s">
        <v>1233</v>
      </c>
      <c r="F31" s="12"/>
      <c r="G31" s="12"/>
      <c r="H31" s="156"/>
      <c r="I31" s="7"/>
      <c r="J31"/>
      <c r="K31"/>
      <c r="L31"/>
      <c r="M31"/>
      <c r="N31"/>
      <c r="O31"/>
      <c r="P31" s="8"/>
      <c r="Q31" s="9"/>
      <c r="R31" s="12" t="s">
        <v>1234</v>
      </c>
      <c r="S31" s="12"/>
      <c r="T31" s="12"/>
    </row>
    <row r="32" spans="1:22" ht="15" customHeight="1" x14ac:dyDescent="0.45">
      <c r="E32" s="3"/>
      <c r="F32" s="3"/>
      <c r="G32" s="3"/>
      <c r="J32"/>
      <c r="K32"/>
      <c r="L32"/>
      <c r="M32"/>
      <c r="N32"/>
      <c r="O32"/>
      <c r="R32" s="3"/>
      <c r="S32" s="3"/>
      <c r="T32" s="3"/>
    </row>
    <row r="33" ht="15" customHeight="1" x14ac:dyDescent="0.45"/>
    <row r="34" ht="15" customHeight="1" x14ac:dyDescent="0.45"/>
    <row r="35" ht="15" customHeight="1" x14ac:dyDescent="0.45"/>
    <row r="36" ht="15" customHeight="1" x14ac:dyDescent="0.45"/>
    <row r="37" ht="15" customHeight="1" x14ac:dyDescent="0.45"/>
    <row r="38" ht="15" customHeight="1" x14ac:dyDescent="0.45"/>
    <row r="39" ht="15" customHeight="1" x14ac:dyDescent="0.45"/>
    <row r="40" ht="15" customHeight="1" x14ac:dyDescent="0.45"/>
    <row r="41" ht="15" customHeight="1" x14ac:dyDescent="0.45"/>
    <row r="42" ht="15" customHeight="1" x14ac:dyDescent="0.45"/>
    <row r="61" spans="1:43" x14ac:dyDescent="0.45">
      <c r="A61" s="20" t="s">
        <v>346</v>
      </c>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row>
  </sheetData>
  <mergeCells count="172">
    <mergeCell ref="A1:AQ1"/>
    <mergeCell ref="A2:I2"/>
    <mergeCell ref="J2:AQ2"/>
    <mergeCell ref="C5:F5"/>
    <mergeCell ref="S5:V5"/>
    <mergeCell ref="L6:L7"/>
    <mergeCell ref="M6:M7"/>
    <mergeCell ref="N6:N7"/>
    <mergeCell ref="O6:O7"/>
    <mergeCell ref="P6:P7"/>
    <mergeCell ref="Q6:Q7"/>
    <mergeCell ref="A6:B6"/>
    <mergeCell ref="C6:D6"/>
    <mergeCell ref="E6:F6"/>
    <mergeCell ref="G6:I7"/>
    <mergeCell ref="J6:J7"/>
    <mergeCell ref="K6:K7"/>
    <mergeCell ref="C7:D7"/>
    <mergeCell ref="E7:F7"/>
    <mergeCell ref="A7:B7"/>
    <mergeCell ref="C16:F16"/>
    <mergeCell ref="S16:V16"/>
    <mergeCell ref="R6:R7"/>
    <mergeCell ref="S6:T6"/>
    <mergeCell ref="U6:V6"/>
    <mergeCell ref="S7:T7"/>
    <mergeCell ref="U7:V7"/>
    <mergeCell ref="J8:L9"/>
    <mergeCell ref="M8:M9"/>
    <mergeCell ref="N8:N9"/>
    <mergeCell ref="O8:O9"/>
    <mergeCell ref="P8:P9"/>
    <mergeCell ref="Q8:Q9"/>
    <mergeCell ref="R8:R9"/>
    <mergeCell ref="S8:T8"/>
    <mergeCell ref="U8:V8"/>
    <mergeCell ref="S9:T9"/>
    <mergeCell ref="U9:V9"/>
    <mergeCell ref="J10:J11"/>
    <mergeCell ref="K10:K11"/>
    <mergeCell ref="L10:L11"/>
    <mergeCell ref="M10:O11"/>
    <mergeCell ref="P10:P11"/>
    <mergeCell ref="Q10:Q11"/>
    <mergeCell ref="A8:B8"/>
    <mergeCell ref="C8:D8"/>
    <mergeCell ref="E8:F8"/>
    <mergeCell ref="G8:G9"/>
    <mergeCell ref="H8:H9"/>
    <mergeCell ref="I8:I9"/>
    <mergeCell ref="A9:B9"/>
    <mergeCell ref="C9:D9"/>
    <mergeCell ref="E9:F9"/>
    <mergeCell ref="A10:B10"/>
    <mergeCell ref="C10:D10"/>
    <mergeCell ref="E10:F10"/>
    <mergeCell ref="G10:G11"/>
    <mergeCell ref="H10:H11"/>
    <mergeCell ref="I10:I11"/>
    <mergeCell ref="A11:B11"/>
    <mergeCell ref="C11:D11"/>
    <mergeCell ref="E11:F11"/>
    <mergeCell ref="R10:R11"/>
    <mergeCell ref="S10:T10"/>
    <mergeCell ref="U10:V10"/>
    <mergeCell ref="S11:T11"/>
    <mergeCell ref="U11:V11"/>
    <mergeCell ref="J12:J13"/>
    <mergeCell ref="K12:K13"/>
    <mergeCell ref="L12:L13"/>
    <mergeCell ref="M12:M13"/>
    <mergeCell ref="N12:N13"/>
    <mergeCell ref="O12:O13"/>
    <mergeCell ref="P12:R13"/>
    <mergeCell ref="S12:T12"/>
    <mergeCell ref="U12:V12"/>
    <mergeCell ref="S13:T13"/>
    <mergeCell ref="U13:V13"/>
    <mergeCell ref="A12:B12"/>
    <mergeCell ref="C12:D12"/>
    <mergeCell ref="E12:F12"/>
    <mergeCell ref="G12:G13"/>
    <mergeCell ref="H12:H13"/>
    <mergeCell ref="I12:I13"/>
    <mergeCell ref="A13:B13"/>
    <mergeCell ref="C13:D13"/>
    <mergeCell ref="E13:F13"/>
    <mergeCell ref="U17:V17"/>
    <mergeCell ref="A18:B18"/>
    <mergeCell ref="C18:D18"/>
    <mergeCell ref="E18:F18"/>
    <mergeCell ref="S18:T18"/>
    <mergeCell ref="U18:V18"/>
    <mergeCell ref="N17:N18"/>
    <mergeCell ref="O17:O18"/>
    <mergeCell ref="P17:P18"/>
    <mergeCell ref="Q17:Q18"/>
    <mergeCell ref="R17:R18"/>
    <mergeCell ref="S17:T17"/>
    <mergeCell ref="E17:F17"/>
    <mergeCell ref="G17:I18"/>
    <mergeCell ref="J17:J18"/>
    <mergeCell ref="K17:K18"/>
    <mergeCell ref="L17:L18"/>
    <mergeCell ref="M17:M18"/>
    <mergeCell ref="A17:B17"/>
    <mergeCell ref="C17:D17"/>
    <mergeCell ref="R19:R20"/>
    <mergeCell ref="S19:T19"/>
    <mergeCell ref="U19:V19"/>
    <mergeCell ref="A20:B20"/>
    <mergeCell ref="C20:D20"/>
    <mergeCell ref="E20:F20"/>
    <mergeCell ref="S20:T20"/>
    <mergeCell ref="U20:V20"/>
    <mergeCell ref="J19:L20"/>
    <mergeCell ref="M19:M20"/>
    <mergeCell ref="N19:N20"/>
    <mergeCell ref="O19:O20"/>
    <mergeCell ref="P19:P20"/>
    <mergeCell ref="Q19:Q20"/>
    <mergeCell ref="A19:B19"/>
    <mergeCell ref="C19:D19"/>
    <mergeCell ref="E19:F19"/>
    <mergeCell ref="G19:G20"/>
    <mergeCell ref="H19:H20"/>
    <mergeCell ref="I19:I20"/>
    <mergeCell ref="I23:I24"/>
    <mergeCell ref="R21:R22"/>
    <mergeCell ref="S21:T21"/>
    <mergeCell ref="U21:V21"/>
    <mergeCell ref="A22:B22"/>
    <mergeCell ref="C22:D22"/>
    <mergeCell ref="E22:F22"/>
    <mergeCell ref="S22:T22"/>
    <mergeCell ref="U22:V22"/>
    <mergeCell ref="J21:J22"/>
    <mergeCell ref="K21:K22"/>
    <mergeCell ref="L21:L22"/>
    <mergeCell ref="M21:O22"/>
    <mergeCell ref="P21:P22"/>
    <mergeCell ref="Q21:Q22"/>
    <mergeCell ref="A21:B21"/>
    <mergeCell ref="C21:D21"/>
    <mergeCell ref="E21:F21"/>
    <mergeCell ref="G21:G22"/>
    <mergeCell ref="H21:H22"/>
    <mergeCell ref="I21:I22"/>
    <mergeCell ref="L26:M26"/>
    <mergeCell ref="L27:M27"/>
    <mergeCell ref="P29:Q30"/>
    <mergeCell ref="H29:I30"/>
    <mergeCell ref="L30:M30"/>
    <mergeCell ref="P23:R24"/>
    <mergeCell ref="S23:T23"/>
    <mergeCell ref="U23:V23"/>
    <mergeCell ref="A24:B24"/>
    <mergeCell ref="C24:D24"/>
    <mergeCell ref="E24:F24"/>
    <mergeCell ref="S24:T24"/>
    <mergeCell ref="U24:V24"/>
    <mergeCell ref="J23:J24"/>
    <mergeCell ref="K23:K24"/>
    <mergeCell ref="L23:L24"/>
    <mergeCell ref="M23:M24"/>
    <mergeCell ref="N23:N24"/>
    <mergeCell ref="O23:O24"/>
    <mergeCell ref="A23:B23"/>
    <mergeCell ref="C23:D23"/>
    <mergeCell ref="E23:F23"/>
    <mergeCell ref="G23:G24"/>
    <mergeCell ref="H23:H24"/>
  </mergeCells>
  <phoneticPr fontId="2"/>
  <pageMargins left="0.7" right="0.7" top="0.75" bottom="0.75" header="0.3" footer="0.3"/>
  <pageSetup paperSize="9" scale="45"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9D8C3-6473-40C2-87CE-1EACFAFE521C}">
  <dimension ref="A1:I18"/>
  <sheetViews>
    <sheetView view="pageBreakPreview" zoomScale="145" zoomScaleNormal="100" zoomScaleSheetLayoutView="145" workbookViewId="0">
      <pane xSplit="1" ySplit="3" topLeftCell="B4" activePane="bottomRight" state="frozen"/>
      <selection pane="topRight" activeCell="B1" sqref="B1"/>
      <selection pane="bottomLeft" activeCell="A4" sqref="A4"/>
      <selection pane="bottomRight" activeCell="B10" sqref="B10:E15"/>
    </sheetView>
  </sheetViews>
  <sheetFormatPr defaultColWidth="8.69921875" defaultRowHeight="15" x14ac:dyDescent="0.45"/>
  <cols>
    <col min="1" max="1" width="8.69921875" style="2"/>
    <col min="2" max="7" width="13.19921875" style="2" customWidth="1"/>
    <col min="8" max="9" width="11.796875" style="2" hidden="1" customWidth="1"/>
    <col min="10" max="16384" width="8.69921875" style="2"/>
  </cols>
  <sheetData>
    <row r="1" spans="1:9" x14ac:dyDescent="0.45">
      <c r="A1" s="23" t="s">
        <v>358</v>
      </c>
    </row>
    <row r="2" spans="1:9" x14ac:dyDescent="0.45">
      <c r="A2" s="232"/>
      <c r="B2" s="231" t="s">
        <v>348</v>
      </c>
      <c r="C2" s="231"/>
      <c r="D2" s="231"/>
      <c r="E2" s="231"/>
      <c r="F2" s="231"/>
      <c r="G2" s="231"/>
      <c r="H2" s="231" t="s">
        <v>355</v>
      </c>
      <c r="I2" s="231"/>
    </row>
    <row r="3" spans="1:9" x14ac:dyDescent="0.45">
      <c r="A3" s="233"/>
      <c r="B3" s="22" t="s">
        <v>349</v>
      </c>
      <c r="C3" s="22" t="s">
        <v>350</v>
      </c>
      <c r="D3" s="22" t="s">
        <v>351</v>
      </c>
      <c r="E3" s="22" t="s">
        <v>352</v>
      </c>
      <c r="F3" s="22" t="s">
        <v>353</v>
      </c>
      <c r="G3" s="22" t="s">
        <v>354</v>
      </c>
      <c r="H3" s="22" t="s">
        <v>356</v>
      </c>
      <c r="I3" s="22" t="s">
        <v>357</v>
      </c>
    </row>
    <row r="4" spans="1:9" ht="19.5" customHeight="1" x14ac:dyDescent="0.45">
      <c r="A4" s="21">
        <v>0.375</v>
      </c>
      <c r="B4" s="158" t="s">
        <v>1181</v>
      </c>
      <c r="C4" s="158" t="s">
        <v>1182</v>
      </c>
      <c r="D4" s="161" t="s">
        <v>1191</v>
      </c>
      <c r="E4" s="19" t="s">
        <v>1197</v>
      </c>
      <c r="F4" s="157" t="s">
        <v>1166</v>
      </c>
      <c r="G4" s="157" t="s">
        <v>1167</v>
      </c>
      <c r="H4" s="19"/>
      <c r="I4" s="19"/>
    </row>
    <row r="5" spans="1:9" ht="19.5" customHeight="1" x14ac:dyDescent="0.45">
      <c r="A5" s="21">
        <v>0.40277777777777779</v>
      </c>
      <c r="B5" s="158" t="s">
        <v>1183</v>
      </c>
      <c r="C5" s="158" t="s">
        <v>1184</v>
      </c>
      <c r="D5" s="161" t="s">
        <v>1192</v>
      </c>
      <c r="E5" s="19" t="s">
        <v>1198</v>
      </c>
      <c r="F5" s="160" t="s">
        <v>1172</v>
      </c>
      <c r="G5" s="160" t="s">
        <v>1173</v>
      </c>
      <c r="H5" s="19"/>
      <c r="I5" s="19"/>
    </row>
    <row r="6" spans="1:9" ht="19.5" customHeight="1" x14ac:dyDescent="0.45">
      <c r="A6" s="21">
        <v>0.43055555555555602</v>
      </c>
      <c r="B6" s="158" t="s">
        <v>1185</v>
      </c>
      <c r="C6" s="158" t="s">
        <v>1186</v>
      </c>
      <c r="D6" s="161" t="s">
        <v>1193</v>
      </c>
      <c r="E6" s="19" t="s">
        <v>1199</v>
      </c>
      <c r="F6" s="157" t="s">
        <v>1168</v>
      </c>
      <c r="G6" s="157" t="s">
        <v>1169</v>
      </c>
      <c r="H6" s="19"/>
      <c r="I6" s="19"/>
    </row>
    <row r="7" spans="1:9" ht="19.5" customHeight="1" x14ac:dyDescent="0.45">
      <c r="A7" s="21">
        <v>0.45833333333333298</v>
      </c>
      <c r="B7" s="158" t="s">
        <v>1187</v>
      </c>
      <c r="C7" s="158" t="s">
        <v>1188</v>
      </c>
      <c r="D7" s="161" t="s">
        <v>1194</v>
      </c>
      <c r="E7" s="19" t="s">
        <v>1200</v>
      </c>
      <c r="F7" s="160" t="s">
        <v>1174</v>
      </c>
      <c r="G7" s="160" t="s">
        <v>1175</v>
      </c>
      <c r="H7" s="19"/>
      <c r="I7" s="19"/>
    </row>
    <row r="8" spans="1:9" ht="19.5" customHeight="1" x14ac:dyDescent="0.45">
      <c r="A8" s="21">
        <v>0.48611111111111099</v>
      </c>
      <c r="B8" s="158" t="s">
        <v>1189</v>
      </c>
      <c r="C8" s="158" t="s">
        <v>1190</v>
      </c>
      <c r="D8" s="161" t="s">
        <v>1195</v>
      </c>
      <c r="E8" s="19" t="s">
        <v>1201</v>
      </c>
      <c r="F8" s="157" t="s">
        <v>1170</v>
      </c>
      <c r="G8" s="157" t="s">
        <v>1171</v>
      </c>
      <c r="H8" s="19"/>
      <c r="I8" s="19"/>
    </row>
    <row r="9" spans="1:9" ht="19.5" customHeight="1" x14ac:dyDescent="0.45">
      <c r="A9" s="21">
        <v>0.51388888888888895</v>
      </c>
      <c r="B9" s="19"/>
      <c r="D9" s="161" t="s">
        <v>1196</v>
      </c>
      <c r="E9" s="19" t="s">
        <v>1202</v>
      </c>
      <c r="F9" s="160" t="s">
        <v>1176</v>
      </c>
      <c r="G9" s="160" t="s">
        <v>1177</v>
      </c>
      <c r="H9" s="19"/>
      <c r="I9" s="19"/>
    </row>
    <row r="10" spans="1:9" ht="19.5" customHeight="1" x14ac:dyDescent="0.45">
      <c r="A10" s="21">
        <v>0.54166666666666696</v>
      </c>
      <c r="B10" s="157" t="s">
        <v>1203</v>
      </c>
      <c r="C10" s="159" t="s">
        <v>1206</v>
      </c>
      <c r="D10" s="160" t="s">
        <v>1207</v>
      </c>
      <c r="E10" s="19"/>
      <c r="F10" s="234" t="s">
        <v>1178</v>
      </c>
      <c r="G10" s="235"/>
      <c r="H10" s="19"/>
      <c r="I10" s="19"/>
    </row>
    <row r="11" spans="1:9" ht="19.5" customHeight="1" x14ac:dyDescent="0.45">
      <c r="A11" s="21">
        <v>0.56944444444444497</v>
      </c>
      <c r="B11" s="157" t="s">
        <v>1204</v>
      </c>
      <c r="C11" s="159" t="s">
        <v>1208</v>
      </c>
      <c r="D11" s="160" t="s">
        <v>1209</v>
      </c>
      <c r="E11" s="19"/>
      <c r="F11" s="19" t="s">
        <v>1179</v>
      </c>
      <c r="G11" s="19" t="s">
        <v>1180</v>
      </c>
      <c r="H11" s="19"/>
      <c r="I11" s="19"/>
    </row>
    <row r="12" spans="1:9" ht="19.5" customHeight="1" x14ac:dyDescent="0.45">
      <c r="A12" s="21">
        <v>0.59722222222222199</v>
      </c>
      <c r="B12" s="157" t="s">
        <v>1205</v>
      </c>
      <c r="C12" s="159" t="s">
        <v>1210</v>
      </c>
      <c r="D12" s="160" t="s">
        <v>1211</v>
      </c>
      <c r="E12" s="19"/>
      <c r="F12" s="19" t="s">
        <v>1222</v>
      </c>
      <c r="G12" s="19" t="s">
        <v>1223</v>
      </c>
      <c r="H12" s="19"/>
      <c r="I12" s="19"/>
    </row>
    <row r="13" spans="1:9" ht="19.5" customHeight="1" x14ac:dyDescent="0.45">
      <c r="A13" s="21">
        <v>0.625</v>
      </c>
      <c r="B13" s="162" t="s">
        <v>1212</v>
      </c>
      <c r="C13" s="163" t="s">
        <v>1215</v>
      </c>
      <c r="D13" s="19" t="s">
        <v>1218</v>
      </c>
      <c r="E13" s="19"/>
      <c r="F13" s="19"/>
      <c r="G13" s="19"/>
      <c r="H13" s="19"/>
      <c r="I13" s="19"/>
    </row>
    <row r="14" spans="1:9" ht="19.5" customHeight="1" x14ac:dyDescent="0.45">
      <c r="A14" s="21">
        <v>0.65277777777777801</v>
      </c>
      <c r="B14" s="162" t="s">
        <v>1213</v>
      </c>
      <c r="C14" s="163" t="s">
        <v>1216</v>
      </c>
      <c r="D14" s="19" t="s">
        <v>1219</v>
      </c>
      <c r="E14" s="19"/>
      <c r="F14" s="19"/>
      <c r="G14" s="19"/>
      <c r="H14" s="19"/>
      <c r="I14" s="19"/>
    </row>
    <row r="15" spans="1:9" ht="19.5" customHeight="1" x14ac:dyDescent="0.45">
      <c r="A15" s="21">
        <v>0.68055555555555602</v>
      </c>
      <c r="B15" s="162" t="s">
        <v>1214</v>
      </c>
      <c r="C15" s="163" t="s">
        <v>1217</v>
      </c>
      <c r="D15" s="19" t="s">
        <v>1220</v>
      </c>
      <c r="E15" s="19"/>
      <c r="F15" s="19"/>
      <c r="G15" s="19"/>
      <c r="H15" s="19"/>
      <c r="I15" s="19"/>
    </row>
    <row r="16" spans="1:9" ht="19.5" customHeight="1" x14ac:dyDescent="0.45">
      <c r="A16" s="21">
        <v>0.70833333333333304</v>
      </c>
      <c r="B16" s="236" t="s">
        <v>1221</v>
      </c>
      <c r="C16" s="237"/>
      <c r="D16" s="237"/>
      <c r="E16" s="237"/>
      <c r="F16" s="237"/>
      <c r="G16" s="238"/>
      <c r="H16" s="19"/>
      <c r="I16" s="19"/>
    </row>
    <row r="17" spans="1:9" ht="19.5" customHeight="1" x14ac:dyDescent="0.45">
      <c r="A17" s="21">
        <v>0.73611111111111105</v>
      </c>
      <c r="B17" s="239"/>
      <c r="C17" s="240"/>
      <c r="D17" s="240"/>
      <c r="E17" s="240"/>
      <c r="F17" s="240"/>
      <c r="G17" s="241"/>
      <c r="H17" s="19"/>
      <c r="I17" s="19"/>
    </row>
    <row r="18" spans="1:9" ht="19.5" customHeight="1" x14ac:dyDescent="0.45">
      <c r="A18" s="21">
        <v>0.75</v>
      </c>
      <c r="B18" s="242"/>
      <c r="C18" s="243"/>
      <c r="D18" s="243"/>
      <c r="E18" s="243"/>
      <c r="F18" s="243"/>
      <c r="G18" s="244"/>
      <c r="H18" s="19"/>
      <c r="I18" s="19"/>
    </row>
  </sheetData>
  <mergeCells count="5">
    <mergeCell ref="B2:G2"/>
    <mergeCell ref="H2:I2"/>
    <mergeCell ref="A2:A3"/>
    <mergeCell ref="F10:G10"/>
    <mergeCell ref="B16:G18"/>
  </mergeCells>
  <phoneticPr fontId="2"/>
  <pageMargins left="0.7" right="0.7" top="0.75" bottom="0.75" header="0.3" footer="0.3"/>
  <pageSetup paperSize="9" orientation="landscape"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A024A-C4D3-4209-A3D0-D1B39A13FF67}">
  <dimension ref="A1:IR374"/>
  <sheetViews>
    <sheetView topLeftCell="A112" zoomScale="70" zoomScaleNormal="70" workbookViewId="0">
      <selection activeCell="C112" sqref="C1:M1048576"/>
    </sheetView>
  </sheetViews>
  <sheetFormatPr defaultColWidth="8.19921875" defaultRowHeight="13.2" x14ac:dyDescent="0.45"/>
  <cols>
    <col min="1" max="1" width="10" style="41" customWidth="1"/>
    <col min="2" max="2" width="6.59765625" style="41" customWidth="1"/>
    <col min="3" max="3" width="6.59765625" style="41" hidden="1" customWidth="1"/>
    <col min="4" max="4" width="19" style="41" hidden="1" customWidth="1"/>
    <col min="5" max="5" width="8.09765625" style="38" hidden="1" customWidth="1"/>
    <col min="6" max="6" width="9.796875" style="41" hidden="1" customWidth="1"/>
    <col min="7" max="7" width="8" style="41" hidden="1" customWidth="1"/>
    <col min="8" max="8" width="8.5" style="41" hidden="1" customWidth="1"/>
    <col min="9" max="9" width="8.59765625" style="41" hidden="1" customWidth="1"/>
    <col min="10" max="10" width="9.796875" style="141" hidden="1" customWidth="1"/>
    <col min="11" max="11" width="5" style="142" hidden="1" customWidth="1"/>
    <col min="12" max="12" width="7.19921875" style="41" hidden="1" customWidth="1"/>
    <col min="13" max="13" width="9.296875" style="41" hidden="1" customWidth="1"/>
    <col min="14" max="256" width="8.19921875" style="41"/>
    <col min="257" max="257" width="10" style="41" customWidth="1"/>
    <col min="258" max="259" width="6.59765625" style="41" customWidth="1"/>
    <col min="260" max="260" width="19" style="41" customWidth="1"/>
    <col min="261" max="261" width="8.09765625" style="41" customWidth="1"/>
    <col min="262" max="262" width="9.796875" style="41" customWidth="1"/>
    <col min="263" max="263" width="8" style="41" customWidth="1"/>
    <col min="264" max="264" width="8.5" style="41" customWidth="1"/>
    <col min="265" max="265" width="8.59765625" style="41" customWidth="1"/>
    <col min="266" max="266" width="9.796875" style="41" customWidth="1"/>
    <col min="267" max="267" width="5" style="41" customWidth="1"/>
    <col min="268" max="268" width="7.19921875" style="41" customWidth="1"/>
    <col min="269" max="269" width="9.296875" style="41" customWidth="1"/>
    <col min="270" max="512" width="8.19921875" style="41"/>
    <col min="513" max="513" width="10" style="41" customWidth="1"/>
    <col min="514" max="515" width="6.59765625" style="41" customWidth="1"/>
    <col min="516" max="516" width="19" style="41" customWidth="1"/>
    <col min="517" max="517" width="8.09765625" style="41" customWidth="1"/>
    <col min="518" max="518" width="9.796875" style="41" customWidth="1"/>
    <col min="519" max="519" width="8" style="41" customWidth="1"/>
    <col min="520" max="520" width="8.5" style="41" customWidth="1"/>
    <col min="521" max="521" width="8.59765625" style="41" customWidth="1"/>
    <col min="522" max="522" width="9.796875" style="41" customWidth="1"/>
    <col min="523" max="523" width="5" style="41" customWidth="1"/>
    <col min="524" max="524" width="7.19921875" style="41" customWidth="1"/>
    <col min="525" max="525" width="9.296875" style="41" customWidth="1"/>
    <col min="526" max="768" width="8.19921875" style="41"/>
    <col min="769" max="769" width="10" style="41" customWidth="1"/>
    <col min="770" max="771" width="6.59765625" style="41" customWidth="1"/>
    <col min="772" max="772" width="19" style="41" customWidth="1"/>
    <col min="773" max="773" width="8.09765625" style="41" customWidth="1"/>
    <col min="774" max="774" width="9.796875" style="41" customWidth="1"/>
    <col min="775" max="775" width="8" style="41" customWidth="1"/>
    <col min="776" max="776" width="8.5" style="41" customWidth="1"/>
    <col min="777" max="777" width="8.59765625" style="41" customWidth="1"/>
    <col min="778" max="778" width="9.796875" style="41" customWidth="1"/>
    <col min="779" max="779" width="5" style="41" customWidth="1"/>
    <col min="780" max="780" width="7.19921875" style="41" customWidth="1"/>
    <col min="781" max="781" width="9.296875" style="41" customWidth="1"/>
    <col min="782" max="1024" width="8.19921875" style="41"/>
    <col min="1025" max="1025" width="10" style="41" customWidth="1"/>
    <col min="1026" max="1027" width="6.59765625" style="41" customWidth="1"/>
    <col min="1028" max="1028" width="19" style="41" customWidth="1"/>
    <col min="1029" max="1029" width="8.09765625" style="41" customWidth="1"/>
    <col min="1030" max="1030" width="9.796875" style="41" customWidth="1"/>
    <col min="1031" max="1031" width="8" style="41" customWidth="1"/>
    <col min="1032" max="1032" width="8.5" style="41" customWidth="1"/>
    <col min="1033" max="1033" width="8.59765625" style="41" customWidth="1"/>
    <col min="1034" max="1034" width="9.796875" style="41" customWidth="1"/>
    <col min="1035" max="1035" width="5" style="41" customWidth="1"/>
    <col min="1036" max="1036" width="7.19921875" style="41" customWidth="1"/>
    <col min="1037" max="1037" width="9.296875" style="41" customWidth="1"/>
    <col min="1038" max="1280" width="8.19921875" style="41"/>
    <col min="1281" max="1281" width="10" style="41" customWidth="1"/>
    <col min="1282" max="1283" width="6.59765625" style="41" customWidth="1"/>
    <col min="1284" max="1284" width="19" style="41" customWidth="1"/>
    <col min="1285" max="1285" width="8.09765625" style="41" customWidth="1"/>
    <col min="1286" max="1286" width="9.796875" style="41" customWidth="1"/>
    <col min="1287" max="1287" width="8" style="41" customWidth="1"/>
    <col min="1288" max="1288" width="8.5" style="41" customWidth="1"/>
    <col min="1289" max="1289" width="8.59765625" style="41" customWidth="1"/>
    <col min="1290" max="1290" width="9.796875" style="41" customWidth="1"/>
    <col min="1291" max="1291" width="5" style="41" customWidth="1"/>
    <col min="1292" max="1292" width="7.19921875" style="41" customWidth="1"/>
    <col min="1293" max="1293" width="9.296875" style="41" customWidth="1"/>
    <col min="1294" max="1536" width="8.19921875" style="41"/>
    <col min="1537" max="1537" width="10" style="41" customWidth="1"/>
    <col min="1538" max="1539" width="6.59765625" style="41" customWidth="1"/>
    <col min="1540" max="1540" width="19" style="41" customWidth="1"/>
    <col min="1541" max="1541" width="8.09765625" style="41" customWidth="1"/>
    <col min="1542" max="1542" width="9.796875" style="41" customWidth="1"/>
    <col min="1543" max="1543" width="8" style="41" customWidth="1"/>
    <col min="1544" max="1544" width="8.5" style="41" customWidth="1"/>
    <col min="1545" max="1545" width="8.59765625" style="41" customWidth="1"/>
    <col min="1546" max="1546" width="9.796875" style="41" customWidth="1"/>
    <col min="1547" max="1547" width="5" style="41" customWidth="1"/>
    <col min="1548" max="1548" width="7.19921875" style="41" customWidth="1"/>
    <col min="1549" max="1549" width="9.296875" style="41" customWidth="1"/>
    <col min="1550" max="1792" width="8.19921875" style="41"/>
    <col min="1793" max="1793" width="10" style="41" customWidth="1"/>
    <col min="1794" max="1795" width="6.59765625" style="41" customWidth="1"/>
    <col min="1796" max="1796" width="19" style="41" customWidth="1"/>
    <col min="1797" max="1797" width="8.09765625" style="41" customWidth="1"/>
    <col min="1798" max="1798" width="9.796875" style="41" customWidth="1"/>
    <col min="1799" max="1799" width="8" style="41" customWidth="1"/>
    <col min="1800" max="1800" width="8.5" style="41" customWidth="1"/>
    <col min="1801" max="1801" width="8.59765625" style="41" customWidth="1"/>
    <col min="1802" max="1802" width="9.796875" style="41" customWidth="1"/>
    <col min="1803" max="1803" width="5" style="41" customWidth="1"/>
    <col min="1804" max="1804" width="7.19921875" style="41" customWidth="1"/>
    <col min="1805" max="1805" width="9.296875" style="41" customWidth="1"/>
    <col min="1806" max="2048" width="8.19921875" style="41"/>
    <col min="2049" max="2049" width="10" style="41" customWidth="1"/>
    <col min="2050" max="2051" width="6.59765625" style="41" customWidth="1"/>
    <col min="2052" max="2052" width="19" style="41" customWidth="1"/>
    <col min="2053" max="2053" width="8.09765625" style="41" customWidth="1"/>
    <col min="2054" max="2054" width="9.796875" style="41" customWidth="1"/>
    <col min="2055" max="2055" width="8" style="41" customWidth="1"/>
    <col min="2056" max="2056" width="8.5" style="41" customWidth="1"/>
    <col min="2057" max="2057" width="8.59765625" style="41" customWidth="1"/>
    <col min="2058" max="2058" width="9.796875" style="41" customWidth="1"/>
    <col min="2059" max="2059" width="5" style="41" customWidth="1"/>
    <col min="2060" max="2060" width="7.19921875" style="41" customWidth="1"/>
    <col min="2061" max="2061" width="9.296875" style="41" customWidth="1"/>
    <col min="2062" max="2304" width="8.19921875" style="41"/>
    <col min="2305" max="2305" width="10" style="41" customWidth="1"/>
    <col min="2306" max="2307" width="6.59765625" style="41" customWidth="1"/>
    <col min="2308" max="2308" width="19" style="41" customWidth="1"/>
    <col min="2309" max="2309" width="8.09765625" style="41" customWidth="1"/>
    <col min="2310" max="2310" width="9.796875" style="41" customWidth="1"/>
    <col min="2311" max="2311" width="8" style="41" customWidth="1"/>
    <col min="2312" max="2312" width="8.5" style="41" customWidth="1"/>
    <col min="2313" max="2313" width="8.59765625" style="41" customWidth="1"/>
    <col min="2314" max="2314" width="9.796875" style="41" customWidth="1"/>
    <col min="2315" max="2315" width="5" style="41" customWidth="1"/>
    <col min="2316" max="2316" width="7.19921875" style="41" customWidth="1"/>
    <col min="2317" max="2317" width="9.296875" style="41" customWidth="1"/>
    <col min="2318" max="2560" width="8.19921875" style="41"/>
    <col min="2561" max="2561" width="10" style="41" customWidth="1"/>
    <col min="2562" max="2563" width="6.59765625" style="41" customWidth="1"/>
    <col min="2564" max="2564" width="19" style="41" customWidth="1"/>
    <col min="2565" max="2565" width="8.09765625" style="41" customWidth="1"/>
    <col min="2566" max="2566" width="9.796875" style="41" customWidth="1"/>
    <col min="2567" max="2567" width="8" style="41" customWidth="1"/>
    <col min="2568" max="2568" width="8.5" style="41" customWidth="1"/>
    <col min="2569" max="2569" width="8.59765625" style="41" customWidth="1"/>
    <col min="2570" max="2570" width="9.796875" style="41" customWidth="1"/>
    <col min="2571" max="2571" width="5" style="41" customWidth="1"/>
    <col min="2572" max="2572" width="7.19921875" style="41" customWidth="1"/>
    <col min="2573" max="2573" width="9.296875" style="41" customWidth="1"/>
    <col min="2574" max="2816" width="8.19921875" style="41"/>
    <col min="2817" max="2817" width="10" style="41" customWidth="1"/>
    <col min="2818" max="2819" width="6.59765625" style="41" customWidth="1"/>
    <col min="2820" max="2820" width="19" style="41" customWidth="1"/>
    <col min="2821" max="2821" width="8.09765625" style="41" customWidth="1"/>
    <col min="2822" max="2822" width="9.796875" style="41" customWidth="1"/>
    <col min="2823" max="2823" width="8" style="41" customWidth="1"/>
    <col min="2824" max="2824" width="8.5" style="41" customWidth="1"/>
    <col min="2825" max="2825" width="8.59765625" style="41" customWidth="1"/>
    <col min="2826" max="2826" width="9.796875" style="41" customWidth="1"/>
    <col min="2827" max="2827" width="5" style="41" customWidth="1"/>
    <col min="2828" max="2828" width="7.19921875" style="41" customWidth="1"/>
    <col min="2829" max="2829" width="9.296875" style="41" customWidth="1"/>
    <col min="2830" max="3072" width="8.19921875" style="41"/>
    <col min="3073" max="3073" width="10" style="41" customWidth="1"/>
    <col min="3074" max="3075" width="6.59765625" style="41" customWidth="1"/>
    <col min="3076" max="3076" width="19" style="41" customWidth="1"/>
    <col min="3077" max="3077" width="8.09765625" style="41" customWidth="1"/>
    <col min="3078" max="3078" width="9.796875" style="41" customWidth="1"/>
    <col min="3079" max="3079" width="8" style="41" customWidth="1"/>
    <col min="3080" max="3080" width="8.5" style="41" customWidth="1"/>
    <col min="3081" max="3081" width="8.59765625" style="41" customWidth="1"/>
    <col min="3082" max="3082" width="9.796875" style="41" customWidth="1"/>
    <col min="3083" max="3083" width="5" style="41" customWidth="1"/>
    <col min="3084" max="3084" width="7.19921875" style="41" customWidth="1"/>
    <col min="3085" max="3085" width="9.296875" style="41" customWidth="1"/>
    <col min="3086" max="3328" width="8.19921875" style="41"/>
    <col min="3329" max="3329" width="10" style="41" customWidth="1"/>
    <col min="3330" max="3331" width="6.59765625" style="41" customWidth="1"/>
    <col min="3332" max="3332" width="19" style="41" customWidth="1"/>
    <col min="3333" max="3333" width="8.09765625" style="41" customWidth="1"/>
    <col min="3334" max="3334" width="9.796875" style="41" customWidth="1"/>
    <col min="3335" max="3335" width="8" style="41" customWidth="1"/>
    <col min="3336" max="3336" width="8.5" style="41" customWidth="1"/>
    <col min="3337" max="3337" width="8.59765625" style="41" customWidth="1"/>
    <col min="3338" max="3338" width="9.796875" style="41" customWidth="1"/>
    <col min="3339" max="3339" width="5" style="41" customWidth="1"/>
    <col min="3340" max="3340" width="7.19921875" style="41" customWidth="1"/>
    <col min="3341" max="3341" width="9.296875" style="41" customWidth="1"/>
    <col min="3342" max="3584" width="8.19921875" style="41"/>
    <col min="3585" max="3585" width="10" style="41" customWidth="1"/>
    <col min="3586" max="3587" width="6.59765625" style="41" customWidth="1"/>
    <col min="3588" max="3588" width="19" style="41" customWidth="1"/>
    <col min="3589" max="3589" width="8.09765625" style="41" customWidth="1"/>
    <col min="3590" max="3590" width="9.796875" style="41" customWidth="1"/>
    <col min="3591" max="3591" width="8" style="41" customWidth="1"/>
    <col min="3592" max="3592" width="8.5" style="41" customWidth="1"/>
    <col min="3593" max="3593" width="8.59765625" style="41" customWidth="1"/>
    <col min="3594" max="3594" width="9.796875" style="41" customWidth="1"/>
    <col min="3595" max="3595" width="5" style="41" customWidth="1"/>
    <col min="3596" max="3596" width="7.19921875" style="41" customWidth="1"/>
    <col min="3597" max="3597" width="9.296875" style="41" customWidth="1"/>
    <col min="3598" max="3840" width="8.19921875" style="41"/>
    <col min="3841" max="3841" width="10" style="41" customWidth="1"/>
    <col min="3842" max="3843" width="6.59765625" style="41" customWidth="1"/>
    <col min="3844" max="3844" width="19" style="41" customWidth="1"/>
    <col min="3845" max="3845" width="8.09765625" style="41" customWidth="1"/>
    <col min="3846" max="3846" width="9.796875" style="41" customWidth="1"/>
    <col min="3847" max="3847" width="8" style="41" customWidth="1"/>
    <col min="3848" max="3848" width="8.5" style="41" customWidth="1"/>
    <col min="3849" max="3849" width="8.59765625" style="41" customWidth="1"/>
    <col min="3850" max="3850" width="9.796875" style="41" customWidth="1"/>
    <col min="3851" max="3851" width="5" style="41" customWidth="1"/>
    <col min="3852" max="3852" width="7.19921875" style="41" customWidth="1"/>
    <col min="3853" max="3853" width="9.296875" style="41" customWidth="1"/>
    <col min="3854" max="4096" width="8.19921875" style="41"/>
    <col min="4097" max="4097" width="10" style="41" customWidth="1"/>
    <col min="4098" max="4099" width="6.59765625" style="41" customWidth="1"/>
    <col min="4100" max="4100" width="19" style="41" customWidth="1"/>
    <col min="4101" max="4101" width="8.09765625" style="41" customWidth="1"/>
    <col min="4102" max="4102" width="9.796875" style="41" customWidth="1"/>
    <col min="4103" max="4103" width="8" style="41" customWidth="1"/>
    <col min="4104" max="4104" width="8.5" style="41" customWidth="1"/>
    <col min="4105" max="4105" width="8.59765625" style="41" customWidth="1"/>
    <col min="4106" max="4106" width="9.796875" style="41" customWidth="1"/>
    <col min="4107" max="4107" width="5" style="41" customWidth="1"/>
    <col min="4108" max="4108" width="7.19921875" style="41" customWidth="1"/>
    <col min="4109" max="4109" width="9.296875" style="41" customWidth="1"/>
    <col min="4110" max="4352" width="8.19921875" style="41"/>
    <col min="4353" max="4353" width="10" style="41" customWidth="1"/>
    <col min="4354" max="4355" width="6.59765625" style="41" customWidth="1"/>
    <col min="4356" max="4356" width="19" style="41" customWidth="1"/>
    <col min="4357" max="4357" width="8.09765625" style="41" customWidth="1"/>
    <col min="4358" max="4358" width="9.796875" style="41" customWidth="1"/>
    <col min="4359" max="4359" width="8" style="41" customWidth="1"/>
    <col min="4360" max="4360" width="8.5" style="41" customWidth="1"/>
    <col min="4361" max="4361" width="8.59765625" style="41" customWidth="1"/>
    <col min="4362" max="4362" width="9.796875" style="41" customWidth="1"/>
    <col min="4363" max="4363" width="5" style="41" customWidth="1"/>
    <col min="4364" max="4364" width="7.19921875" style="41" customWidth="1"/>
    <col min="4365" max="4365" width="9.296875" style="41" customWidth="1"/>
    <col min="4366" max="4608" width="8.19921875" style="41"/>
    <col min="4609" max="4609" width="10" style="41" customWidth="1"/>
    <col min="4610" max="4611" width="6.59765625" style="41" customWidth="1"/>
    <col min="4612" max="4612" width="19" style="41" customWidth="1"/>
    <col min="4613" max="4613" width="8.09765625" style="41" customWidth="1"/>
    <col min="4614" max="4614" width="9.796875" style="41" customWidth="1"/>
    <col min="4615" max="4615" width="8" style="41" customWidth="1"/>
    <col min="4616" max="4616" width="8.5" style="41" customWidth="1"/>
    <col min="4617" max="4617" width="8.59765625" style="41" customWidth="1"/>
    <col min="4618" max="4618" width="9.796875" style="41" customWidth="1"/>
    <col min="4619" max="4619" width="5" style="41" customWidth="1"/>
    <col min="4620" max="4620" width="7.19921875" style="41" customWidth="1"/>
    <col min="4621" max="4621" width="9.296875" style="41" customWidth="1"/>
    <col min="4622" max="4864" width="8.19921875" style="41"/>
    <col min="4865" max="4865" width="10" style="41" customWidth="1"/>
    <col min="4866" max="4867" width="6.59765625" style="41" customWidth="1"/>
    <col min="4868" max="4868" width="19" style="41" customWidth="1"/>
    <col min="4869" max="4869" width="8.09765625" style="41" customWidth="1"/>
    <col min="4870" max="4870" width="9.796875" style="41" customWidth="1"/>
    <col min="4871" max="4871" width="8" style="41" customWidth="1"/>
    <col min="4872" max="4872" width="8.5" style="41" customWidth="1"/>
    <col min="4873" max="4873" width="8.59765625" style="41" customWidth="1"/>
    <col min="4874" max="4874" width="9.796875" style="41" customWidth="1"/>
    <col min="4875" max="4875" width="5" style="41" customWidth="1"/>
    <col min="4876" max="4876" width="7.19921875" style="41" customWidth="1"/>
    <col min="4877" max="4877" width="9.296875" style="41" customWidth="1"/>
    <col min="4878" max="5120" width="8.19921875" style="41"/>
    <col min="5121" max="5121" width="10" style="41" customWidth="1"/>
    <col min="5122" max="5123" width="6.59765625" style="41" customWidth="1"/>
    <col min="5124" max="5124" width="19" style="41" customWidth="1"/>
    <col min="5125" max="5125" width="8.09765625" style="41" customWidth="1"/>
    <col min="5126" max="5126" width="9.796875" style="41" customWidth="1"/>
    <col min="5127" max="5127" width="8" style="41" customWidth="1"/>
    <col min="5128" max="5128" width="8.5" style="41" customWidth="1"/>
    <col min="5129" max="5129" width="8.59765625" style="41" customWidth="1"/>
    <col min="5130" max="5130" width="9.796875" style="41" customWidth="1"/>
    <col min="5131" max="5131" width="5" style="41" customWidth="1"/>
    <col min="5132" max="5132" width="7.19921875" style="41" customWidth="1"/>
    <col min="5133" max="5133" width="9.296875" style="41" customWidth="1"/>
    <col min="5134" max="5376" width="8.19921875" style="41"/>
    <col min="5377" max="5377" width="10" style="41" customWidth="1"/>
    <col min="5378" max="5379" width="6.59765625" style="41" customWidth="1"/>
    <col min="5380" max="5380" width="19" style="41" customWidth="1"/>
    <col min="5381" max="5381" width="8.09765625" style="41" customWidth="1"/>
    <col min="5382" max="5382" width="9.796875" style="41" customWidth="1"/>
    <col min="5383" max="5383" width="8" style="41" customWidth="1"/>
    <col min="5384" max="5384" width="8.5" style="41" customWidth="1"/>
    <col min="5385" max="5385" width="8.59765625" style="41" customWidth="1"/>
    <col min="5386" max="5386" width="9.796875" style="41" customWidth="1"/>
    <col min="5387" max="5387" width="5" style="41" customWidth="1"/>
    <col min="5388" max="5388" width="7.19921875" style="41" customWidth="1"/>
    <col min="5389" max="5389" width="9.296875" style="41" customWidth="1"/>
    <col min="5390" max="5632" width="8.19921875" style="41"/>
    <col min="5633" max="5633" width="10" style="41" customWidth="1"/>
    <col min="5634" max="5635" width="6.59765625" style="41" customWidth="1"/>
    <col min="5636" max="5636" width="19" style="41" customWidth="1"/>
    <col min="5637" max="5637" width="8.09765625" style="41" customWidth="1"/>
    <col min="5638" max="5638" width="9.796875" style="41" customWidth="1"/>
    <col min="5639" max="5639" width="8" style="41" customWidth="1"/>
    <col min="5640" max="5640" width="8.5" style="41" customWidth="1"/>
    <col min="5641" max="5641" width="8.59765625" style="41" customWidth="1"/>
    <col min="5642" max="5642" width="9.796875" style="41" customWidth="1"/>
    <col min="5643" max="5643" width="5" style="41" customWidth="1"/>
    <col min="5644" max="5644" width="7.19921875" style="41" customWidth="1"/>
    <col min="5645" max="5645" width="9.296875" style="41" customWidth="1"/>
    <col min="5646" max="5888" width="8.19921875" style="41"/>
    <col min="5889" max="5889" width="10" style="41" customWidth="1"/>
    <col min="5890" max="5891" width="6.59765625" style="41" customWidth="1"/>
    <col min="5892" max="5892" width="19" style="41" customWidth="1"/>
    <col min="5893" max="5893" width="8.09765625" style="41" customWidth="1"/>
    <col min="5894" max="5894" width="9.796875" style="41" customWidth="1"/>
    <col min="5895" max="5895" width="8" style="41" customWidth="1"/>
    <col min="5896" max="5896" width="8.5" style="41" customWidth="1"/>
    <col min="5897" max="5897" width="8.59765625" style="41" customWidth="1"/>
    <col min="5898" max="5898" width="9.796875" style="41" customWidth="1"/>
    <col min="5899" max="5899" width="5" style="41" customWidth="1"/>
    <col min="5900" max="5900" width="7.19921875" style="41" customWidth="1"/>
    <col min="5901" max="5901" width="9.296875" style="41" customWidth="1"/>
    <col min="5902" max="6144" width="8.19921875" style="41"/>
    <col min="6145" max="6145" width="10" style="41" customWidth="1"/>
    <col min="6146" max="6147" width="6.59765625" style="41" customWidth="1"/>
    <col min="6148" max="6148" width="19" style="41" customWidth="1"/>
    <col min="6149" max="6149" width="8.09765625" style="41" customWidth="1"/>
    <col min="6150" max="6150" width="9.796875" style="41" customWidth="1"/>
    <col min="6151" max="6151" width="8" style="41" customWidth="1"/>
    <col min="6152" max="6152" width="8.5" style="41" customWidth="1"/>
    <col min="6153" max="6153" width="8.59765625" style="41" customWidth="1"/>
    <col min="6154" max="6154" width="9.796875" style="41" customWidth="1"/>
    <col min="6155" max="6155" width="5" style="41" customWidth="1"/>
    <col min="6156" max="6156" width="7.19921875" style="41" customWidth="1"/>
    <col min="6157" max="6157" width="9.296875" style="41" customWidth="1"/>
    <col min="6158" max="6400" width="8.19921875" style="41"/>
    <col min="6401" max="6401" width="10" style="41" customWidth="1"/>
    <col min="6402" max="6403" width="6.59765625" style="41" customWidth="1"/>
    <col min="6404" max="6404" width="19" style="41" customWidth="1"/>
    <col min="6405" max="6405" width="8.09765625" style="41" customWidth="1"/>
    <col min="6406" max="6406" width="9.796875" style="41" customWidth="1"/>
    <col min="6407" max="6407" width="8" style="41" customWidth="1"/>
    <col min="6408" max="6408" width="8.5" style="41" customWidth="1"/>
    <col min="6409" max="6409" width="8.59765625" style="41" customWidth="1"/>
    <col min="6410" max="6410" width="9.796875" style="41" customWidth="1"/>
    <col min="6411" max="6411" width="5" style="41" customWidth="1"/>
    <col min="6412" max="6412" width="7.19921875" style="41" customWidth="1"/>
    <col min="6413" max="6413" width="9.296875" style="41" customWidth="1"/>
    <col min="6414" max="6656" width="8.19921875" style="41"/>
    <col min="6657" max="6657" width="10" style="41" customWidth="1"/>
    <col min="6658" max="6659" width="6.59765625" style="41" customWidth="1"/>
    <col min="6660" max="6660" width="19" style="41" customWidth="1"/>
    <col min="6661" max="6661" width="8.09765625" style="41" customWidth="1"/>
    <col min="6662" max="6662" width="9.796875" style="41" customWidth="1"/>
    <col min="6663" max="6663" width="8" style="41" customWidth="1"/>
    <col min="6664" max="6664" width="8.5" style="41" customWidth="1"/>
    <col min="6665" max="6665" width="8.59765625" style="41" customWidth="1"/>
    <col min="6666" max="6666" width="9.796875" style="41" customWidth="1"/>
    <col min="6667" max="6667" width="5" style="41" customWidth="1"/>
    <col min="6668" max="6668" width="7.19921875" style="41" customWidth="1"/>
    <col min="6669" max="6669" width="9.296875" style="41" customWidth="1"/>
    <col min="6670" max="6912" width="8.19921875" style="41"/>
    <col min="6913" max="6913" width="10" style="41" customWidth="1"/>
    <col min="6914" max="6915" width="6.59765625" style="41" customWidth="1"/>
    <col min="6916" max="6916" width="19" style="41" customWidth="1"/>
    <col min="6917" max="6917" width="8.09765625" style="41" customWidth="1"/>
    <col min="6918" max="6918" width="9.796875" style="41" customWidth="1"/>
    <col min="6919" max="6919" width="8" style="41" customWidth="1"/>
    <col min="6920" max="6920" width="8.5" style="41" customWidth="1"/>
    <col min="6921" max="6921" width="8.59765625" style="41" customWidth="1"/>
    <col min="6922" max="6922" width="9.796875" style="41" customWidth="1"/>
    <col min="6923" max="6923" width="5" style="41" customWidth="1"/>
    <col min="6924" max="6924" width="7.19921875" style="41" customWidth="1"/>
    <col min="6925" max="6925" width="9.296875" style="41" customWidth="1"/>
    <col min="6926" max="7168" width="8.19921875" style="41"/>
    <col min="7169" max="7169" width="10" style="41" customWidth="1"/>
    <col min="7170" max="7171" width="6.59765625" style="41" customWidth="1"/>
    <col min="7172" max="7172" width="19" style="41" customWidth="1"/>
    <col min="7173" max="7173" width="8.09765625" style="41" customWidth="1"/>
    <col min="7174" max="7174" width="9.796875" style="41" customWidth="1"/>
    <col min="7175" max="7175" width="8" style="41" customWidth="1"/>
    <col min="7176" max="7176" width="8.5" style="41" customWidth="1"/>
    <col min="7177" max="7177" width="8.59765625" style="41" customWidth="1"/>
    <col min="7178" max="7178" width="9.796875" style="41" customWidth="1"/>
    <col min="7179" max="7179" width="5" style="41" customWidth="1"/>
    <col min="7180" max="7180" width="7.19921875" style="41" customWidth="1"/>
    <col min="7181" max="7181" width="9.296875" style="41" customWidth="1"/>
    <col min="7182" max="7424" width="8.19921875" style="41"/>
    <col min="7425" max="7425" width="10" style="41" customWidth="1"/>
    <col min="7426" max="7427" width="6.59765625" style="41" customWidth="1"/>
    <col min="7428" max="7428" width="19" style="41" customWidth="1"/>
    <col min="7429" max="7429" width="8.09765625" style="41" customWidth="1"/>
    <col min="7430" max="7430" width="9.796875" style="41" customWidth="1"/>
    <col min="7431" max="7431" width="8" style="41" customWidth="1"/>
    <col min="7432" max="7432" width="8.5" style="41" customWidth="1"/>
    <col min="7433" max="7433" width="8.59765625" style="41" customWidth="1"/>
    <col min="7434" max="7434" width="9.796875" style="41" customWidth="1"/>
    <col min="7435" max="7435" width="5" style="41" customWidth="1"/>
    <col min="7436" max="7436" width="7.19921875" style="41" customWidth="1"/>
    <col min="7437" max="7437" width="9.296875" style="41" customWidth="1"/>
    <col min="7438" max="7680" width="8.19921875" style="41"/>
    <col min="7681" max="7681" width="10" style="41" customWidth="1"/>
    <col min="7682" max="7683" width="6.59765625" style="41" customWidth="1"/>
    <col min="7684" max="7684" width="19" style="41" customWidth="1"/>
    <col min="7685" max="7685" width="8.09765625" style="41" customWidth="1"/>
    <col min="7686" max="7686" width="9.796875" style="41" customWidth="1"/>
    <col min="7687" max="7687" width="8" style="41" customWidth="1"/>
    <col min="7688" max="7688" width="8.5" style="41" customWidth="1"/>
    <col min="7689" max="7689" width="8.59765625" style="41" customWidth="1"/>
    <col min="7690" max="7690" width="9.796875" style="41" customWidth="1"/>
    <col min="7691" max="7691" width="5" style="41" customWidth="1"/>
    <col min="7692" max="7692" width="7.19921875" style="41" customWidth="1"/>
    <col min="7693" max="7693" width="9.296875" style="41" customWidth="1"/>
    <col min="7694" max="7936" width="8.19921875" style="41"/>
    <col min="7937" max="7937" width="10" style="41" customWidth="1"/>
    <col min="7938" max="7939" width="6.59765625" style="41" customWidth="1"/>
    <col min="7940" max="7940" width="19" style="41" customWidth="1"/>
    <col min="7941" max="7941" width="8.09765625" style="41" customWidth="1"/>
    <col min="7942" max="7942" width="9.796875" style="41" customWidth="1"/>
    <col min="7943" max="7943" width="8" style="41" customWidth="1"/>
    <col min="7944" max="7944" width="8.5" style="41" customWidth="1"/>
    <col min="7945" max="7945" width="8.59765625" style="41" customWidth="1"/>
    <col min="7946" max="7946" width="9.796875" style="41" customWidth="1"/>
    <col min="7947" max="7947" width="5" style="41" customWidth="1"/>
    <col min="7948" max="7948" width="7.19921875" style="41" customWidth="1"/>
    <col min="7949" max="7949" width="9.296875" style="41" customWidth="1"/>
    <col min="7950" max="8192" width="8.19921875" style="41"/>
    <col min="8193" max="8193" width="10" style="41" customWidth="1"/>
    <col min="8194" max="8195" width="6.59765625" style="41" customWidth="1"/>
    <col min="8196" max="8196" width="19" style="41" customWidth="1"/>
    <col min="8197" max="8197" width="8.09765625" style="41" customWidth="1"/>
    <col min="8198" max="8198" width="9.796875" style="41" customWidth="1"/>
    <col min="8199" max="8199" width="8" style="41" customWidth="1"/>
    <col min="8200" max="8200" width="8.5" style="41" customWidth="1"/>
    <col min="8201" max="8201" width="8.59765625" style="41" customWidth="1"/>
    <col min="8202" max="8202" width="9.796875" style="41" customWidth="1"/>
    <col min="8203" max="8203" width="5" style="41" customWidth="1"/>
    <col min="8204" max="8204" width="7.19921875" style="41" customWidth="1"/>
    <col min="8205" max="8205" width="9.296875" style="41" customWidth="1"/>
    <col min="8206" max="8448" width="8.19921875" style="41"/>
    <col min="8449" max="8449" width="10" style="41" customWidth="1"/>
    <col min="8450" max="8451" width="6.59765625" style="41" customWidth="1"/>
    <col min="8452" max="8452" width="19" style="41" customWidth="1"/>
    <col min="8453" max="8453" width="8.09765625" style="41" customWidth="1"/>
    <col min="8454" max="8454" width="9.796875" style="41" customWidth="1"/>
    <col min="8455" max="8455" width="8" style="41" customWidth="1"/>
    <col min="8456" max="8456" width="8.5" style="41" customWidth="1"/>
    <col min="8457" max="8457" width="8.59765625" style="41" customWidth="1"/>
    <col min="8458" max="8458" width="9.796875" style="41" customWidth="1"/>
    <col min="8459" max="8459" width="5" style="41" customWidth="1"/>
    <col min="8460" max="8460" width="7.19921875" style="41" customWidth="1"/>
    <col min="8461" max="8461" width="9.296875" style="41" customWidth="1"/>
    <col min="8462" max="8704" width="8.19921875" style="41"/>
    <col min="8705" max="8705" width="10" style="41" customWidth="1"/>
    <col min="8706" max="8707" width="6.59765625" style="41" customWidth="1"/>
    <col min="8708" max="8708" width="19" style="41" customWidth="1"/>
    <col min="8709" max="8709" width="8.09765625" style="41" customWidth="1"/>
    <col min="8710" max="8710" width="9.796875" style="41" customWidth="1"/>
    <col min="8711" max="8711" width="8" style="41" customWidth="1"/>
    <col min="8712" max="8712" width="8.5" style="41" customWidth="1"/>
    <col min="8713" max="8713" width="8.59765625" style="41" customWidth="1"/>
    <col min="8714" max="8714" width="9.796875" style="41" customWidth="1"/>
    <col min="8715" max="8715" width="5" style="41" customWidth="1"/>
    <col min="8716" max="8716" width="7.19921875" style="41" customWidth="1"/>
    <col min="8717" max="8717" width="9.296875" style="41" customWidth="1"/>
    <col min="8718" max="8960" width="8.19921875" style="41"/>
    <col min="8961" max="8961" width="10" style="41" customWidth="1"/>
    <col min="8962" max="8963" width="6.59765625" style="41" customWidth="1"/>
    <col min="8964" max="8964" width="19" style="41" customWidth="1"/>
    <col min="8965" max="8965" width="8.09765625" style="41" customWidth="1"/>
    <col min="8966" max="8966" width="9.796875" style="41" customWidth="1"/>
    <col min="8967" max="8967" width="8" style="41" customWidth="1"/>
    <col min="8968" max="8968" width="8.5" style="41" customWidth="1"/>
    <col min="8969" max="8969" width="8.59765625" style="41" customWidth="1"/>
    <col min="8970" max="8970" width="9.796875" style="41" customWidth="1"/>
    <col min="8971" max="8971" width="5" style="41" customWidth="1"/>
    <col min="8972" max="8972" width="7.19921875" style="41" customWidth="1"/>
    <col min="8973" max="8973" width="9.296875" style="41" customWidth="1"/>
    <col min="8974" max="9216" width="8.19921875" style="41"/>
    <col min="9217" max="9217" width="10" style="41" customWidth="1"/>
    <col min="9218" max="9219" width="6.59765625" style="41" customWidth="1"/>
    <col min="9220" max="9220" width="19" style="41" customWidth="1"/>
    <col min="9221" max="9221" width="8.09765625" style="41" customWidth="1"/>
    <col min="9222" max="9222" width="9.796875" style="41" customWidth="1"/>
    <col min="9223" max="9223" width="8" style="41" customWidth="1"/>
    <col min="9224" max="9224" width="8.5" style="41" customWidth="1"/>
    <col min="9225" max="9225" width="8.59765625" style="41" customWidth="1"/>
    <col min="9226" max="9226" width="9.796875" style="41" customWidth="1"/>
    <col min="9227" max="9227" width="5" style="41" customWidth="1"/>
    <col min="9228" max="9228" width="7.19921875" style="41" customWidth="1"/>
    <col min="9229" max="9229" width="9.296875" style="41" customWidth="1"/>
    <col min="9230" max="9472" width="8.19921875" style="41"/>
    <col min="9473" max="9473" width="10" style="41" customWidth="1"/>
    <col min="9474" max="9475" width="6.59765625" style="41" customWidth="1"/>
    <col min="9476" max="9476" width="19" style="41" customWidth="1"/>
    <col min="9477" max="9477" width="8.09765625" style="41" customWidth="1"/>
    <col min="9478" max="9478" width="9.796875" style="41" customWidth="1"/>
    <col min="9479" max="9479" width="8" style="41" customWidth="1"/>
    <col min="9480" max="9480" width="8.5" style="41" customWidth="1"/>
    <col min="9481" max="9481" width="8.59765625" style="41" customWidth="1"/>
    <col min="9482" max="9482" width="9.796875" style="41" customWidth="1"/>
    <col min="9483" max="9483" width="5" style="41" customWidth="1"/>
    <col min="9484" max="9484" width="7.19921875" style="41" customWidth="1"/>
    <col min="9485" max="9485" width="9.296875" style="41" customWidth="1"/>
    <col min="9486" max="9728" width="8.19921875" style="41"/>
    <col min="9729" max="9729" width="10" style="41" customWidth="1"/>
    <col min="9730" max="9731" width="6.59765625" style="41" customWidth="1"/>
    <col min="9732" max="9732" width="19" style="41" customWidth="1"/>
    <col min="9733" max="9733" width="8.09765625" style="41" customWidth="1"/>
    <col min="9734" max="9734" width="9.796875" style="41" customWidth="1"/>
    <col min="9735" max="9735" width="8" style="41" customWidth="1"/>
    <col min="9736" max="9736" width="8.5" style="41" customWidth="1"/>
    <col min="9737" max="9737" width="8.59765625" style="41" customWidth="1"/>
    <col min="9738" max="9738" width="9.796875" style="41" customWidth="1"/>
    <col min="9739" max="9739" width="5" style="41" customWidth="1"/>
    <col min="9740" max="9740" width="7.19921875" style="41" customWidth="1"/>
    <col min="9741" max="9741" width="9.296875" style="41" customWidth="1"/>
    <col min="9742" max="9984" width="8.19921875" style="41"/>
    <col min="9985" max="9985" width="10" style="41" customWidth="1"/>
    <col min="9986" max="9987" width="6.59765625" style="41" customWidth="1"/>
    <col min="9988" max="9988" width="19" style="41" customWidth="1"/>
    <col min="9989" max="9989" width="8.09765625" style="41" customWidth="1"/>
    <col min="9990" max="9990" width="9.796875" style="41" customWidth="1"/>
    <col min="9991" max="9991" width="8" style="41" customWidth="1"/>
    <col min="9992" max="9992" width="8.5" style="41" customWidth="1"/>
    <col min="9993" max="9993" width="8.59765625" style="41" customWidth="1"/>
    <col min="9994" max="9994" width="9.796875" style="41" customWidth="1"/>
    <col min="9995" max="9995" width="5" style="41" customWidth="1"/>
    <col min="9996" max="9996" width="7.19921875" style="41" customWidth="1"/>
    <col min="9997" max="9997" width="9.296875" style="41" customWidth="1"/>
    <col min="9998" max="10240" width="8.19921875" style="41"/>
    <col min="10241" max="10241" width="10" style="41" customWidth="1"/>
    <col min="10242" max="10243" width="6.59765625" style="41" customWidth="1"/>
    <col min="10244" max="10244" width="19" style="41" customWidth="1"/>
    <col min="10245" max="10245" width="8.09765625" style="41" customWidth="1"/>
    <col min="10246" max="10246" width="9.796875" style="41" customWidth="1"/>
    <col min="10247" max="10247" width="8" style="41" customWidth="1"/>
    <col min="10248" max="10248" width="8.5" style="41" customWidth="1"/>
    <col min="10249" max="10249" width="8.59765625" style="41" customWidth="1"/>
    <col min="10250" max="10250" width="9.796875" style="41" customWidth="1"/>
    <col min="10251" max="10251" width="5" style="41" customWidth="1"/>
    <col min="10252" max="10252" width="7.19921875" style="41" customWidth="1"/>
    <col min="10253" max="10253" width="9.296875" style="41" customWidth="1"/>
    <col min="10254" max="10496" width="8.19921875" style="41"/>
    <col min="10497" max="10497" width="10" style="41" customWidth="1"/>
    <col min="10498" max="10499" width="6.59765625" style="41" customWidth="1"/>
    <col min="10500" max="10500" width="19" style="41" customWidth="1"/>
    <col min="10501" max="10501" width="8.09765625" style="41" customWidth="1"/>
    <col min="10502" max="10502" width="9.796875" style="41" customWidth="1"/>
    <col min="10503" max="10503" width="8" style="41" customWidth="1"/>
    <col min="10504" max="10504" width="8.5" style="41" customWidth="1"/>
    <col min="10505" max="10505" width="8.59765625" style="41" customWidth="1"/>
    <col min="10506" max="10506" width="9.796875" style="41" customWidth="1"/>
    <col min="10507" max="10507" width="5" style="41" customWidth="1"/>
    <col min="10508" max="10508" width="7.19921875" style="41" customWidth="1"/>
    <col min="10509" max="10509" width="9.296875" style="41" customWidth="1"/>
    <col min="10510" max="10752" width="8.19921875" style="41"/>
    <col min="10753" max="10753" width="10" style="41" customWidth="1"/>
    <col min="10754" max="10755" width="6.59765625" style="41" customWidth="1"/>
    <col min="10756" max="10756" width="19" style="41" customWidth="1"/>
    <col min="10757" max="10757" width="8.09765625" style="41" customWidth="1"/>
    <col min="10758" max="10758" width="9.796875" style="41" customWidth="1"/>
    <col min="10759" max="10759" width="8" style="41" customWidth="1"/>
    <col min="10760" max="10760" width="8.5" style="41" customWidth="1"/>
    <col min="10761" max="10761" width="8.59765625" style="41" customWidth="1"/>
    <col min="10762" max="10762" width="9.796875" style="41" customWidth="1"/>
    <col min="10763" max="10763" width="5" style="41" customWidth="1"/>
    <col min="10764" max="10764" width="7.19921875" style="41" customWidth="1"/>
    <col min="10765" max="10765" width="9.296875" style="41" customWidth="1"/>
    <col min="10766" max="11008" width="8.19921875" style="41"/>
    <col min="11009" max="11009" width="10" style="41" customWidth="1"/>
    <col min="11010" max="11011" width="6.59765625" style="41" customWidth="1"/>
    <col min="11012" max="11012" width="19" style="41" customWidth="1"/>
    <col min="11013" max="11013" width="8.09765625" style="41" customWidth="1"/>
    <col min="11014" max="11014" width="9.796875" style="41" customWidth="1"/>
    <col min="11015" max="11015" width="8" style="41" customWidth="1"/>
    <col min="11016" max="11016" width="8.5" style="41" customWidth="1"/>
    <col min="11017" max="11017" width="8.59765625" style="41" customWidth="1"/>
    <col min="11018" max="11018" width="9.796875" style="41" customWidth="1"/>
    <col min="11019" max="11019" width="5" style="41" customWidth="1"/>
    <col min="11020" max="11020" width="7.19921875" style="41" customWidth="1"/>
    <col min="11021" max="11021" width="9.296875" style="41" customWidth="1"/>
    <col min="11022" max="11264" width="8.19921875" style="41"/>
    <col min="11265" max="11265" width="10" style="41" customWidth="1"/>
    <col min="11266" max="11267" width="6.59765625" style="41" customWidth="1"/>
    <col min="11268" max="11268" width="19" style="41" customWidth="1"/>
    <col min="11269" max="11269" width="8.09765625" style="41" customWidth="1"/>
    <col min="11270" max="11270" width="9.796875" style="41" customWidth="1"/>
    <col min="11271" max="11271" width="8" style="41" customWidth="1"/>
    <col min="11272" max="11272" width="8.5" style="41" customWidth="1"/>
    <col min="11273" max="11273" width="8.59765625" style="41" customWidth="1"/>
    <col min="11274" max="11274" width="9.796875" style="41" customWidth="1"/>
    <col min="11275" max="11275" width="5" style="41" customWidth="1"/>
    <col min="11276" max="11276" width="7.19921875" style="41" customWidth="1"/>
    <col min="11277" max="11277" width="9.296875" style="41" customWidth="1"/>
    <col min="11278" max="11520" width="8.19921875" style="41"/>
    <col min="11521" max="11521" width="10" style="41" customWidth="1"/>
    <col min="11522" max="11523" width="6.59765625" style="41" customWidth="1"/>
    <col min="11524" max="11524" width="19" style="41" customWidth="1"/>
    <col min="11525" max="11525" width="8.09765625" style="41" customWidth="1"/>
    <col min="11526" max="11526" width="9.796875" style="41" customWidth="1"/>
    <col min="11527" max="11527" width="8" style="41" customWidth="1"/>
    <col min="11528" max="11528" width="8.5" style="41" customWidth="1"/>
    <col min="11529" max="11529" width="8.59765625" style="41" customWidth="1"/>
    <col min="11530" max="11530" width="9.796875" style="41" customWidth="1"/>
    <col min="11531" max="11531" width="5" style="41" customWidth="1"/>
    <col min="11532" max="11532" width="7.19921875" style="41" customWidth="1"/>
    <col min="11533" max="11533" width="9.296875" style="41" customWidth="1"/>
    <col min="11534" max="11776" width="8.19921875" style="41"/>
    <col min="11777" max="11777" width="10" style="41" customWidth="1"/>
    <col min="11778" max="11779" width="6.59765625" style="41" customWidth="1"/>
    <col min="11780" max="11780" width="19" style="41" customWidth="1"/>
    <col min="11781" max="11781" width="8.09765625" style="41" customWidth="1"/>
    <col min="11782" max="11782" width="9.796875" style="41" customWidth="1"/>
    <col min="11783" max="11783" width="8" style="41" customWidth="1"/>
    <col min="11784" max="11784" width="8.5" style="41" customWidth="1"/>
    <col min="11785" max="11785" width="8.59765625" style="41" customWidth="1"/>
    <col min="11786" max="11786" width="9.796875" style="41" customWidth="1"/>
    <col min="11787" max="11787" width="5" style="41" customWidth="1"/>
    <col min="11788" max="11788" width="7.19921875" style="41" customWidth="1"/>
    <col min="11789" max="11789" width="9.296875" style="41" customWidth="1"/>
    <col min="11790" max="12032" width="8.19921875" style="41"/>
    <col min="12033" max="12033" width="10" style="41" customWidth="1"/>
    <col min="12034" max="12035" width="6.59765625" style="41" customWidth="1"/>
    <col min="12036" max="12036" width="19" style="41" customWidth="1"/>
    <col min="12037" max="12037" width="8.09765625" style="41" customWidth="1"/>
    <col min="12038" max="12038" width="9.796875" style="41" customWidth="1"/>
    <col min="12039" max="12039" width="8" style="41" customWidth="1"/>
    <col min="12040" max="12040" width="8.5" style="41" customWidth="1"/>
    <col min="12041" max="12041" width="8.59765625" style="41" customWidth="1"/>
    <col min="12042" max="12042" width="9.796875" style="41" customWidth="1"/>
    <col min="12043" max="12043" width="5" style="41" customWidth="1"/>
    <col min="12044" max="12044" width="7.19921875" style="41" customWidth="1"/>
    <col min="12045" max="12045" width="9.296875" style="41" customWidth="1"/>
    <col min="12046" max="12288" width="8.19921875" style="41"/>
    <col min="12289" max="12289" width="10" style="41" customWidth="1"/>
    <col min="12290" max="12291" width="6.59765625" style="41" customWidth="1"/>
    <col min="12292" max="12292" width="19" style="41" customWidth="1"/>
    <col min="12293" max="12293" width="8.09765625" style="41" customWidth="1"/>
    <col min="12294" max="12294" width="9.796875" style="41" customWidth="1"/>
    <col min="12295" max="12295" width="8" style="41" customWidth="1"/>
    <col min="12296" max="12296" width="8.5" style="41" customWidth="1"/>
    <col min="12297" max="12297" width="8.59765625" style="41" customWidth="1"/>
    <col min="12298" max="12298" width="9.796875" style="41" customWidth="1"/>
    <col min="12299" max="12299" width="5" style="41" customWidth="1"/>
    <col min="12300" max="12300" width="7.19921875" style="41" customWidth="1"/>
    <col min="12301" max="12301" width="9.296875" style="41" customWidth="1"/>
    <col min="12302" max="12544" width="8.19921875" style="41"/>
    <col min="12545" max="12545" width="10" style="41" customWidth="1"/>
    <col min="12546" max="12547" width="6.59765625" style="41" customWidth="1"/>
    <col min="12548" max="12548" width="19" style="41" customWidth="1"/>
    <col min="12549" max="12549" width="8.09765625" style="41" customWidth="1"/>
    <col min="12550" max="12550" width="9.796875" style="41" customWidth="1"/>
    <col min="12551" max="12551" width="8" style="41" customWidth="1"/>
    <col min="12552" max="12552" width="8.5" style="41" customWidth="1"/>
    <col min="12553" max="12553" width="8.59765625" style="41" customWidth="1"/>
    <col min="12554" max="12554" width="9.796875" style="41" customWidth="1"/>
    <col min="12555" max="12555" width="5" style="41" customWidth="1"/>
    <col min="12556" max="12556" width="7.19921875" style="41" customWidth="1"/>
    <col min="12557" max="12557" width="9.296875" style="41" customWidth="1"/>
    <col min="12558" max="12800" width="8.19921875" style="41"/>
    <col min="12801" max="12801" width="10" style="41" customWidth="1"/>
    <col min="12802" max="12803" width="6.59765625" style="41" customWidth="1"/>
    <col min="12804" max="12804" width="19" style="41" customWidth="1"/>
    <col min="12805" max="12805" width="8.09765625" style="41" customWidth="1"/>
    <col min="12806" max="12806" width="9.796875" style="41" customWidth="1"/>
    <col min="12807" max="12807" width="8" style="41" customWidth="1"/>
    <col min="12808" max="12808" width="8.5" style="41" customWidth="1"/>
    <col min="12809" max="12809" width="8.59765625" style="41" customWidth="1"/>
    <col min="12810" max="12810" width="9.796875" style="41" customWidth="1"/>
    <col min="12811" max="12811" width="5" style="41" customWidth="1"/>
    <col min="12812" max="12812" width="7.19921875" style="41" customWidth="1"/>
    <col min="12813" max="12813" width="9.296875" style="41" customWidth="1"/>
    <col min="12814" max="13056" width="8.19921875" style="41"/>
    <col min="13057" max="13057" width="10" style="41" customWidth="1"/>
    <col min="13058" max="13059" width="6.59765625" style="41" customWidth="1"/>
    <col min="13060" max="13060" width="19" style="41" customWidth="1"/>
    <col min="13061" max="13061" width="8.09765625" style="41" customWidth="1"/>
    <col min="13062" max="13062" width="9.796875" style="41" customWidth="1"/>
    <col min="13063" max="13063" width="8" style="41" customWidth="1"/>
    <col min="13064" max="13064" width="8.5" style="41" customWidth="1"/>
    <col min="13065" max="13065" width="8.59765625" style="41" customWidth="1"/>
    <col min="13066" max="13066" width="9.796875" style="41" customWidth="1"/>
    <col min="13067" max="13067" width="5" style="41" customWidth="1"/>
    <col min="13068" max="13068" width="7.19921875" style="41" customWidth="1"/>
    <col min="13069" max="13069" width="9.296875" style="41" customWidth="1"/>
    <col min="13070" max="13312" width="8.19921875" style="41"/>
    <col min="13313" max="13313" width="10" style="41" customWidth="1"/>
    <col min="13314" max="13315" width="6.59765625" style="41" customWidth="1"/>
    <col min="13316" max="13316" width="19" style="41" customWidth="1"/>
    <col min="13317" max="13317" width="8.09765625" style="41" customWidth="1"/>
    <col min="13318" max="13318" width="9.796875" style="41" customWidth="1"/>
    <col min="13319" max="13319" width="8" style="41" customWidth="1"/>
    <col min="13320" max="13320" width="8.5" style="41" customWidth="1"/>
    <col min="13321" max="13321" width="8.59765625" style="41" customWidth="1"/>
    <col min="13322" max="13322" width="9.796875" style="41" customWidth="1"/>
    <col min="13323" max="13323" width="5" style="41" customWidth="1"/>
    <col min="13324" max="13324" width="7.19921875" style="41" customWidth="1"/>
    <col min="13325" max="13325" width="9.296875" style="41" customWidth="1"/>
    <col min="13326" max="13568" width="8.19921875" style="41"/>
    <col min="13569" max="13569" width="10" style="41" customWidth="1"/>
    <col min="13570" max="13571" width="6.59765625" style="41" customWidth="1"/>
    <col min="13572" max="13572" width="19" style="41" customWidth="1"/>
    <col min="13573" max="13573" width="8.09765625" style="41" customWidth="1"/>
    <col min="13574" max="13574" width="9.796875" style="41" customWidth="1"/>
    <col min="13575" max="13575" width="8" style="41" customWidth="1"/>
    <col min="13576" max="13576" width="8.5" style="41" customWidth="1"/>
    <col min="13577" max="13577" width="8.59765625" style="41" customWidth="1"/>
    <col min="13578" max="13578" width="9.796875" style="41" customWidth="1"/>
    <col min="13579" max="13579" width="5" style="41" customWidth="1"/>
    <col min="13580" max="13580" width="7.19921875" style="41" customWidth="1"/>
    <col min="13581" max="13581" width="9.296875" style="41" customWidth="1"/>
    <col min="13582" max="13824" width="8.19921875" style="41"/>
    <col min="13825" max="13825" width="10" style="41" customWidth="1"/>
    <col min="13826" max="13827" width="6.59765625" style="41" customWidth="1"/>
    <col min="13828" max="13828" width="19" style="41" customWidth="1"/>
    <col min="13829" max="13829" width="8.09765625" style="41" customWidth="1"/>
    <col min="13830" max="13830" width="9.796875" style="41" customWidth="1"/>
    <col min="13831" max="13831" width="8" style="41" customWidth="1"/>
    <col min="13832" max="13832" width="8.5" style="41" customWidth="1"/>
    <col min="13833" max="13833" width="8.59765625" style="41" customWidth="1"/>
    <col min="13834" max="13834" width="9.796875" style="41" customWidth="1"/>
    <col min="13835" max="13835" width="5" style="41" customWidth="1"/>
    <col min="13836" max="13836" width="7.19921875" style="41" customWidth="1"/>
    <col min="13837" max="13837" width="9.296875" style="41" customWidth="1"/>
    <col min="13838" max="14080" width="8.19921875" style="41"/>
    <col min="14081" max="14081" width="10" style="41" customWidth="1"/>
    <col min="14082" max="14083" width="6.59765625" style="41" customWidth="1"/>
    <col min="14084" max="14084" width="19" style="41" customWidth="1"/>
    <col min="14085" max="14085" width="8.09765625" style="41" customWidth="1"/>
    <col min="14086" max="14086" width="9.796875" style="41" customWidth="1"/>
    <col min="14087" max="14087" width="8" style="41" customWidth="1"/>
    <col min="14088" max="14088" width="8.5" style="41" customWidth="1"/>
    <col min="14089" max="14089" width="8.59765625" style="41" customWidth="1"/>
    <col min="14090" max="14090" width="9.796875" style="41" customWidth="1"/>
    <col min="14091" max="14091" width="5" style="41" customWidth="1"/>
    <col min="14092" max="14092" width="7.19921875" style="41" customWidth="1"/>
    <col min="14093" max="14093" width="9.296875" style="41" customWidth="1"/>
    <col min="14094" max="14336" width="8.19921875" style="41"/>
    <col min="14337" max="14337" width="10" style="41" customWidth="1"/>
    <col min="14338" max="14339" width="6.59765625" style="41" customWidth="1"/>
    <col min="14340" max="14340" width="19" style="41" customWidth="1"/>
    <col min="14341" max="14341" width="8.09765625" style="41" customWidth="1"/>
    <col min="14342" max="14342" width="9.796875" style="41" customWidth="1"/>
    <col min="14343" max="14343" width="8" style="41" customWidth="1"/>
    <col min="14344" max="14344" width="8.5" style="41" customWidth="1"/>
    <col min="14345" max="14345" width="8.59765625" style="41" customWidth="1"/>
    <col min="14346" max="14346" width="9.796875" style="41" customWidth="1"/>
    <col min="14347" max="14347" width="5" style="41" customWidth="1"/>
    <col min="14348" max="14348" width="7.19921875" style="41" customWidth="1"/>
    <col min="14349" max="14349" width="9.296875" style="41" customWidth="1"/>
    <col min="14350" max="14592" width="8.19921875" style="41"/>
    <col min="14593" max="14593" width="10" style="41" customWidth="1"/>
    <col min="14594" max="14595" width="6.59765625" style="41" customWidth="1"/>
    <col min="14596" max="14596" width="19" style="41" customWidth="1"/>
    <col min="14597" max="14597" width="8.09765625" style="41" customWidth="1"/>
    <col min="14598" max="14598" width="9.796875" style="41" customWidth="1"/>
    <col min="14599" max="14599" width="8" style="41" customWidth="1"/>
    <col min="14600" max="14600" width="8.5" style="41" customWidth="1"/>
    <col min="14601" max="14601" width="8.59765625" style="41" customWidth="1"/>
    <col min="14602" max="14602" width="9.796875" style="41" customWidth="1"/>
    <col min="14603" max="14603" width="5" style="41" customWidth="1"/>
    <col min="14604" max="14604" width="7.19921875" style="41" customWidth="1"/>
    <col min="14605" max="14605" width="9.296875" style="41" customWidth="1"/>
    <col min="14606" max="14848" width="8.19921875" style="41"/>
    <col min="14849" max="14849" width="10" style="41" customWidth="1"/>
    <col min="14850" max="14851" width="6.59765625" style="41" customWidth="1"/>
    <col min="14852" max="14852" width="19" style="41" customWidth="1"/>
    <col min="14853" max="14853" width="8.09765625" style="41" customWidth="1"/>
    <col min="14854" max="14854" width="9.796875" style="41" customWidth="1"/>
    <col min="14855" max="14855" width="8" style="41" customWidth="1"/>
    <col min="14856" max="14856" width="8.5" style="41" customWidth="1"/>
    <col min="14857" max="14857" width="8.59765625" style="41" customWidth="1"/>
    <col min="14858" max="14858" width="9.796875" style="41" customWidth="1"/>
    <col min="14859" max="14859" width="5" style="41" customWidth="1"/>
    <col min="14860" max="14860" width="7.19921875" style="41" customWidth="1"/>
    <col min="14861" max="14861" width="9.296875" style="41" customWidth="1"/>
    <col min="14862" max="15104" width="8.19921875" style="41"/>
    <col min="15105" max="15105" width="10" style="41" customWidth="1"/>
    <col min="15106" max="15107" width="6.59765625" style="41" customWidth="1"/>
    <col min="15108" max="15108" width="19" style="41" customWidth="1"/>
    <col min="15109" max="15109" width="8.09765625" style="41" customWidth="1"/>
    <col min="15110" max="15110" width="9.796875" style="41" customWidth="1"/>
    <col min="15111" max="15111" width="8" style="41" customWidth="1"/>
    <col min="15112" max="15112" width="8.5" style="41" customWidth="1"/>
    <col min="15113" max="15113" width="8.59765625" style="41" customWidth="1"/>
    <col min="15114" max="15114" width="9.796875" style="41" customWidth="1"/>
    <col min="15115" max="15115" width="5" style="41" customWidth="1"/>
    <col min="15116" max="15116" width="7.19921875" style="41" customWidth="1"/>
    <col min="15117" max="15117" width="9.296875" style="41" customWidth="1"/>
    <col min="15118" max="15360" width="8.19921875" style="41"/>
    <col min="15361" max="15361" width="10" style="41" customWidth="1"/>
    <col min="15362" max="15363" width="6.59765625" style="41" customWidth="1"/>
    <col min="15364" max="15364" width="19" style="41" customWidth="1"/>
    <col min="15365" max="15365" width="8.09765625" style="41" customWidth="1"/>
    <col min="15366" max="15366" width="9.796875" style="41" customWidth="1"/>
    <col min="15367" max="15367" width="8" style="41" customWidth="1"/>
    <col min="15368" max="15368" width="8.5" style="41" customWidth="1"/>
    <col min="15369" max="15369" width="8.59765625" style="41" customWidth="1"/>
    <col min="15370" max="15370" width="9.796875" style="41" customWidth="1"/>
    <col min="15371" max="15371" width="5" style="41" customWidth="1"/>
    <col min="15372" max="15372" width="7.19921875" style="41" customWidth="1"/>
    <col min="15373" max="15373" width="9.296875" style="41" customWidth="1"/>
    <col min="15374" max="15616" width="8.19921875" style="41"/>
    <col min="15617" max="15617" width="10" style="41" customWidth="1"/>
    <col min="15618" max="15619" width="6.59765625" style="41" customWidth="1"/>
    <col min="15620" max="15620" width="19" style="41" customWidth="1"/>
    <col min="15621" max="15621" width="8.09765625" style="41" customWidth="1"/>
    <col min="15622" max="15622" width="9.796875" style="41" customWidth="1"/>
    <col min="15623" max="15623" width="8" style="41" customWidth="1"/>
    <col min="15624" max="15624" width="8.5" style="41" customWidth="1"/>
    <col min="15625" max="15625" width="8.59765625" style="41" customWidth="1"/>
    <col min="15626" max="15626" width="9.796875" style="41" customWidth="1"/>
    <col min="15627" max="15627" width="5" style="41" customWidth="1"/>
    <col min="15628" max="15628" width="7.19921875" style="41" customWidth="1"/>
    <col min="15629" max="15629" width="9.296875" style="41" customWidth="1"/>
    <col min="15630" max="15872" width="8.19921875" style="41"/>
    <col min="15873" max="15873" width="10" style="41" customWidth="1"/>
    <col min="15874" max="15875" width="6.59765625" style="41" customWidth="1"/>
    <col min="15876" max="15876" width="19" style="41" customWidth="1"/>
    <col min="15877" max="15877" width="8.09765625" style="41" customWidth="1"/>
    <col min="15878" max="15878" width="9.796875" style="41" customWidth="1"/>
    <col min="15879" max="15879" width="8" style="41" customWidth="1"/>
    <col min="15880" max="15880" width="8.5" style="41" customWidth="1"/>
    <col min="15881" max="15881" width="8.59765625" style="41" customWidth="1"/>
    <col min="15882" max="15882" width="9.796875" style="41" customWidth="1"/>
    <col min="15883" max="15883" width="5" style="41" customWidth="1"/>
    <col min="15884" max="15884" width="7.19921875" style="41" customWidth="1"/>
    <col min="15885" max="15885" width="9.296875" style="41" customWidth="1"/>
    <col min="15886" max="16128" width="8.19921875" style="41"/>
    <col min="16129" max="16129" width="10" style="41" customWidth="1"/>
    <col min="16130" max="16131" width="6.59765625" style="41" customWidth="1"/>
    <col min="16132" max="16132" width="19" style="41" customWidth="1"/>
    <col min="16133" max="16133" width="8.09765625" style="41" customWidth="1"/>
    <col min="16134" max="16134" width="9.796875" style="41" customWidth="1"/>
    <col min="16135" max="16135" width="8" style="41" customWidth="1"/>
    <col min="16136" max="16136" width="8.5" style="41" customWidth="1"/>
    <col min="16137" max="16137" width="8.59765625" style="41" customWidth="1"/>
    <col min="16138" max="16138" width="9.796875" style="41" customWidth="1"/>
    <col min="16139" max="16139" width="5" style="41" customWidth="1"/>
    <col min="16140" max="16140" width="7.19921875" style="41" customWidth="1"/>
    <col min="16141" max="16141" width="9.296875" style="41" customWidth="1"/>
    <col min="16142" max="16384" width="8.19921875" style="41"/>
  </cols>
  <sheetData>
    <row r="1" spans="1:13" ht="19.2" x14ac:dyDescent="0.45">
      <c r="A1" s="147"/>
      <c r="B1" s="250" t="s">
        <v>941</v>
      </c>
      <c r="C1" s="250"/>
      <c r="D1" s="250"/>
      <c r="E1" s="250"/>
      <c r="F1" s="250"/>
      <c r="G1" s="250"/>
      <c r="H1" s="250"/>
      <c r="I1" s="245">
        <v>46264</v>
      </c>
      <c r="J1" s="246"/>
      <c r="K1" s="246"/>
      <c r="L1" s="246"/>
      <c r="M1" s="247"/>
    </row>
    <row r="2" spans="1:13" x14ac:dyDescent="0.45">
      <c r="A2" s="148"/>
      <c r="B2" s="251"/>
      <c r="C2" s="251"/>
      <c r="D2" s="251"/>
      <c r="E2" s="251"/>
      <c r="F2" s="251"/>
      <c r="G2" s="251"/>
      <c r="H2" s="251"/>
      <c r="I2" s="248"/>
      <c r="J2" s="248"/>
      <c r="K2" s="248"/>
      <c r="L2" s="248"/>
      <c r="M2" s="249"/>
    </row>
    <row r="3" spans="1:13" x14ac:dyDescent="0.45">
      <c r="A3" s="24"/>
      <c r="B3" s="24">
        <v>1</v>
      </c>
      <c r="C3" s="24"/>
      <c r="D3" s="24" t="s">
        <v>359</v>
      </c>
      <c r="E3" s="25"/>
      <c r="F3" s="24"/>
      <c r="G3" s="24"/>
      <c r="H3" s="24"/>
      <c r="I3" s="24"/>
      <c r="J3" s="26"/>
      <c r="K3" s="27"/>
      <c r="L3" s="24"/>
      <c r="M3" s="24"/>
    </row>
    <row r="4" spans="1:13" x14ac:dyDescent="0.2">
      <c r="A4" s="28" t="s">
        <v>196</v>
      </c>
      <c r="B4" s="29" t="s">
        <v>200</v>
      </c>
      <c r="C4" s="29" t="s">
        <v>201</v>
      </c>
      <c r="D4" s="29" t="s">
        <v>360</v>
      </c>
      <c r="E4" s="30"/>
      <c r="F4" s="31" t="str">
        <f t="shared" ref="F4:F42" si="0">A4</f>
        <v>あ０１</v>
      </c>
      <c r="G4" s="31" t="str">
        <f>B4&amp;C4</f>
        <v>青木重之</v>
      </c>
      <c r="H4" s="31" t="str">
        <f t="shared" ref="H4:H42" si="1">D4</f>
        <v>アビックBB</v>
      </c>
      <c r="I4" s="31" t="s">
        <v>230</v>
      </c>
      <c r="J4" s="32">
        <v>1971</v>
      </c>
      <c r="K4" s="33">
        <f>IF(J4="","",(2026-J4))</f>
        <v>55</v>
      </c>
      <c r="L4" s="31" t="str">
        <f t="shared" ref="L4:L42" si="2">IF(G4="","",IF(COUNTIF($G$4:$G$104,G4)&gt;1,"2重登録","OK"))</f>
        <v>OK</v>
      </c>
      <c r="M4" s="31" t="s">
        <v>202</v>
      </c>
    </row>
    <row r="5" spans="1:13" x14ac:dyDescent="0.2">
      <c r="A5" s="28" t="s">
        <v>361</v>
      </c>
      <c r="B5" s="31" t="s">
        <v>197</v>
      </c>
      <c r="C5" s="31" t="s">
        <v>198</v>
      </c>
      <c r="D5" s="29" t="s">
        <v>360</v>
      </c>
      <c r="E5" s="30"/>
      <c r="F5" s="31" t="str">
        <f t="shared" si="0"/>
        <v>あ０２</v>
      </c>
      <c r="G5" s="31" t="str">
        <f t="shared" ref="G5:G42" si="3">B5&amp;C5</f>
        <v>西川昌一</v>
      </c>
      <c r="H5" s="31" t="str">
        <f t="shared" si="1"/>
        <v>アビックBB</v>
      </c>
      <c r="I5" s="31" t="s">
        <v>230</v>
      </c>
      <c r="J5" s="34">
        <v>1970</v>
      </c>
      <c r="K5" s="33">
        <f t="shared" ref="K5:K43" si="4">IF(J5="","",(2026-J5))</f>
        <v>56</v>
      </c>
      <c r="L5" s="31" t="str">
        <f t="shared" si="2"/>
        <v>OK</v>
      </c>
      <c r="M5" s="31" t="s">
        <v>199</v>
      </c>
    </row>
    <row r="6" spans="1:13" x14ac:dyDescent="0.2">
      <c r="A6" s="28" t="s">
        <v>362</v>
      </c>
      <c r="B6" s="29" t="s">
        <v>203</v>
      </c>
      <c r="C6" s="29" t="s">
        <v>204</v>
      </c>
      <c r="D6" s="29" t="s">
        <v>360</v>
      </c>
      <c r="E6" s="30"/>
      <c r="F6" s="31" t="str">
        <f t="shared" si="0"/>
        <v>あ０３</v>
      </c>
      <c r="G6" s="31" t="str">
        <f t="shared" si="3"/>
        <v>安達隆一</v>
      </c>
      <c r="H6" s="31" t="str">
        <f t="shared" si="1"/>
        <v>アビックBB</v>
      </c>
      <c r="I6" s="31" t="s">
        <v>230</v>
      </c>
      <c r="J6" s="32">
        <v>1970</v>
      </c>
      <c r="K6" s="33">
        <f t="shared" si="4"/>
        <v>56</v>
      </c>
      <c r="L6" s="31" t="str">
        <f t="shared" si="2"/>
        <v>OK</v>
      </c>
      <c r="M6" s="31" t="s">
        <v>205</v>
      </c>
    </row>
    <row r="7" spans="1:13" x14ac:dyDescent="0.2">
      <c r="A7" s="28" t="s">
        <v>363</v>
      </c>
      <c r="B7" s="31" t="s">
        <v>364</v>
      </c>
      <c r="C7" s="31" t="s">
        <v>365</v>
      </c>
      <c r="D7" s="29" t="s">
        <v>360</v>
      </c>
      <c r="E7" s="30"/>
      <c r="F7" s="31" t="str">
        <f t="shared" si="0"/>
        <v>あ０４</v>
      </c>
      <c r="G7" s="31" t="str">
        <f t="shared" si="3"/>
        <v>上原義弘</v>
      </c>
      <c r="H7" s="31" t="str">
        <f t="shared" si="1"/>
        <v>アビックBB</v>
      </c>
      <c r="I7" s="31" t="s">
        <v>230</v>
      </c>
      <c r="J7" s="34">
        <v>1974</v>
      </c>
      <c r="K7" s="33">
        <f t="shared" si="4"/>
        <v>52</v>
      </c>
      <c r="L7" s="31" t="str">
        <f t="shared" si="2"/>
        <v>OK</v>
      </c>
      <c r="M7" s="31" t="s">
        <v>199</v>
      </c>
    </row>
    <row r="8" spans="1:13" x14ac:dyDescent="0.2">
      <c r="A8" s="28" t="s">
        <v>366</v>
      </c>
      <c r="B8" s="29" t="s">
        <v>367</v>
      </c>
      <c r="C8" s="29" t="s">
        <v>368</v>
      </c>
      <c r="D8" s="29" t="s">
        <v>360</v>
      </c>
      <c r="E8" s="35"/>
      <c r="F8" s="31" t="str">
        <f t="shared" si="0"/>
        <v>あ０５</v>
      </c>
      <c r="G8" s="31" t="str">
        <f t="shared" si="3"/>
        <v>寺村浩一</v>
      </c>
      <c r="H8" s="31" t="str">
        <f t="shared" si="1"/>
        <v>アビックBB</v>
      </c>
      <c r="I8" s="31" t="s">
        <v>230</v>
      </c>
      <c r="J8" s="32">
        <v>1968</v>
      </c>
      <c r="K8" s="33">
        <f t="shared" si="4"/>
        <v>58</v>
      </c>
      <c r="L8" s="31" t="str">
        <f t="shared" si="2"/>
        <v>OK</v>
      </c>
      <c r="M8" s="31" t="s">
        <v>345</v>
      </c>
    </row>
    <row r="9" spans="1:13" x14ac:dyDescent="0.2">
      <c r="A9" s="28" t="s">
        <v>369</v>
      </c>
      <c r="B9" s="36" t="s">
        <v>370</v>
      </c>
      <c r="C9" s="36" t="s">
        <v>371</v>
      </c>
      <c r="D9" s="29" t="s">
        <v>360</v>
      </c>
      <c r="E9" s="30"/>
      <c r="F9" s="31" t="str">
        <f t="shared" si="0"/>
        <v>あ０６</v>
      </c>
      <c r="G9" s="31" t="str">
        <f t="shared" si="3"/>
        <v>平居崇</v>
      </c>
      <c r="H9" s="31" t="str">
        <f t="shared" si="1"/>
        <v>アビックBB</v>
      </c>
      <c r="I9" s="31" t="s">
        <v>230</v>
      </c>
      <c r="J9" s="32">
        <v>1972</v>
      </c>
      <c r="K9" s="33">
        <f t="shared" si="4"/>
        <v>54</v>
      </c>
      <c r="L9" s="31" t="str">
        <f t="shared" si="2"/>
        <v>OK</v>
      </c>
      <c r="M9" s="31" t="s">
        <v>211</v>
      </c>
    </row>
    <row r="10" spans="1:13" x14ac:dyDescent="0.2">
      <c r="A10" s="28" t="s">
        <v>372</v>
      </c>
      <c r="B10" s="29" t="s">
        <v>373</v>
      </c>
      <c r="C10" s="29" t="s">
        <v>374</v>
      </c>
      <c r="D10" s="29" t="s">
        <v>360</v>
      </c>
      <c r="E10" s="30"/>
      <c r="F10" s="31" t="str">
        <f t="shared" si="0"/>
        <v>あ０７</v>
      </c>
      <c r="G10" s="31" t="str">
        <f t="shared" si="3"/>
        <v>大林弘典</v>
      </c>
      <c r="H10" s="31" t="str">
        <f t="shared" si="1"/>
        <v>アビックBB</v>
      </c>
      <c r="I10" s="31" t="s">
        <v>230</v>
      </c>
      <c r="J10" s="32">
        <v>1989</v>
      </c>
      <c r="K10" s="33">
        <f t="shared" si="4"/>
        <v>37</v>
      </c>
      <c r="L10" s="31" t="str">
        <f t="shared" si="2"/>
        <v>OK</v>
      </c>
      <c r="M10" s="31" t="s">
        <v>212</v>
      </c>
    </row>
    <row r="11" spans="1:13" x14ac:dyDescent="0.2">
      <c r="A11" s="28" t="s">
        <v>375</v>
      </c>
      <c r="B11" s="31" t="s">
        <v>376</v>
      </c>
      <c r="C11" s="31" t="s">
        <v>377</v>
      </c>
      <c r="D11" s="29" t="s">
        <v>360</v>
      </c>
      <c r="E11" s="30"/>
      <c r="F11" s="31" t="str">
        <f t="shared" si="0"/>
        <v>あ０８</v>
      </c>
      <c r="G11" s="31" t="str">
        <f t="shared" si="3"/>
        <v>福嶋亮</v>
      </c>
      <c r="H11" s="31" t="str">
        <f t="shared" si="1"/>
        <v>アビックBB</v>
      </c>
      <c r="I11" s="31" t="s">
        <v>230</v>
      </c>
      <c r="J11" s="34">
        <v>1961</v>
      </c>
      <c r="K11" s="33">
        <f t="shared" si="4"/>
        <v>65</v>
      </c>
      <c r="L11" s="31" t="str">
        <f t="shared" si="2"/>
        <v>OK</v>
      </c>
      <c r="M11" s="31" t="s">
        <v>378</v>
      </c>
    </row>
    <row r="12" spans="1:13" x14ac:dyDescent="0.2">
      <c r="A12" s="28" t="s">
        <v>379</v>
      </c>
      <c r="B12" s="29" t="s">
        <v>380</v>
      </c>
      <c r="C12" s="29" t="s">
        <v>381</v>
      </c>
      <c r="D12" s="29" t="s">
        <v>360</v>
      </c>
      <c r="E12" s="30"/>
      <c r="F12" s="31" t="str">
        <f t="shared" si="0"/>
        <v>あ０９</v>
      </c>
      <c r="G12" s="31" t="str">
        <f t="shared" si="3"/>
        <v>落合良弘</v>
      </c>
      <c r="H12" s="31" t="str">
        <f t="shared" si="1"/>
        <v>アビックBB</v>
      </c>
      <c r="I12" s="31" t="s">
        <v>230</v>
      </c>
      <c r="J12" s="32">
        <v>1968</v>
      </c>
      <c r="K12" s="33">
        <f t="shared" si="4"/>
        <v>58</v>
      </c>
      <c r="L12" s="31" t="str">
        <f t="shared" si="2"/>
        <v>OK</v>
      </c>
      <c r="M12" s="31" t="s">
        <v>212</v>
      </c>
    </row>
    <row r="13" spans="1:13" x14ac:dyDescent="0.2">
      <c r="A13" s="28" t="s">
        <v>382</v>
      </c>
      <c r="B13" s="36" t="s">
        <v>383</v>
      </c>
      <c r="C13" s="36" t="s">
        <v>217</v>
      </c>
      <c r="D13" s="29" t="s">
        <v>360</v>
      </c>
      <c r="E13" s="30"/>
      <c r="F13" s="31" t="str">
        <f t="shared" si="0"/>
        <v>あ１０</v>
      </c>
      <c r="G13" s="31" t="str">
        <f t="shared" si="3"/>
        <v xml:space="preserve">松井傳樹 </v>
      </c>
      <c r="H13" s="31" t="str">
        <f t="shared" si="1"/>
        <v>アビックBB</v>
      </c>
      <c r="I13" s="31" t="s">
        <v>230</v>
      </c>
      <c r="J13" s="32">
        <v>1987</v>
      </c>
      <c r="K13" s="33">
        <f t="shared" si="4"/>
        <v>39</v>
      </c>
      <c r="L13" s="31" t="str">
        <f t="shared" si="2"/>
        <v>OK</v>
      </c>
      <c r="M13" s="31" t="s">
        <v>199</v>
      </c>
    </row>
    <row r="14" spans="1:13" x14ac:dyDescent="0.2">
      <c r="A14" s="28" t="s">
        <v>384</v>
      </c>
      <c r="B14" s="37" t="s">
        <v>385</v>
      </c>
      <c r="C14" s="37" t="s">
        <v>386</v>
      </c>
      <c r="D14" s="29" t="s">
        <v>360</v>
      </c>
      <c r="E14" s="30"/>
      <c r="F14" s="31" t="str">
        <f t="shared" si="0"/>
        <v>あ１１</v>
      </c>
      <c r="G14" s="31" t="str">
        <f t="shared" si="3"/>
        <v>長谷川優</v>
      </c>
      <c r="H14" s="31" t="str">
        <f t="shared" si="1"/>
        <v>アビックBB</v>
      </c>
      <c r="I14" s="31" t="s">
        <v>230</v>
      </c>
      <c r="J14" s="32">
        <v>1973</v>
      </c>
      <c r="K14" s="33">
        <f t="shared" si="4"/>
        <v>53</v>
      </c>
      <c r="L14" s="31" t="str">
        <f t="shared" si="2"/>
        <v>OK</v>
      </c>
      <c r="M14" s="31" t="s">
        <v>324</v>
      </c>
    </row>
    <row r="15" spans="1:13" x14ac:dyDescent="0.2">
      <c r="A15" s="28" t="s">
        <v>387</v>
      </c>
      <c r="B15" s="29" t="s">
        <v>388</v>
      </c>
      <c r="C15" s="29" t="s">
        <v>389</v>
      </c>
      <c r="D15" s="29" t="s">
        <v>360</v>
      </c>
      <c r="F15" s="31" t="str">
        <f t="shared" si="0"/>
        <v>あ１２</v>
      </c>
      <c r="G15" s="31" t="str">
        <f t="shared" si="3"/>
        <v>草野活地</v>
      </c>
      <c r="H15" s="31" t="str">
        <f t="shared" si="1"/>
        <v>アビックBB</v>
      </c>
      <c r="I15" s="31" t="s">
        <v>230</v>
      </c>
      <c r="J15" s="32">
        <v>1974</v>
      </c>
      <c r="K15" s="33">
        <f t="shared" si="4"/>
        <v>52</v>
      </c>
      <c r="L15" s="31" t="str">
        <f t="shared" si="2"/>
        <v>OK</v>
      </c>
      <c r="M15" s="31" t="s">
        <v>202</v>
      </c>
    </row>
    <row r="16" spans="1:13" x14ac:dyDescent="0.2">
      <c r="A16" s="28" t="s">
        <v>390</v>
      </c>
      <c r="B16" s="29" t="s">
        <v>391</v>
      </c>
      <c r="C16" s="29" t="s">
        <v>392</v>
      </c>
      <c r="D16" s="29" t="s">
        <v>360</v>
      </c>
      <c r="F16" s="31" t="str">
        <f t="shared" si="0"/>
        <v>あ１３</v>
      </c>
      <c r="G16" s="31" t="str">
        <f t="shared" si="3"/>
        <v>吉川孝次</v>
      </c>
      <c r="H16" s="31" t="str">
        <f t="shared" si="1"/>
        <v>アビックBB</v>
      </c>
      <c r="I16" s="31" t="s">
        <v>230</v>
      </c>
      <c r="J16" s="32">
        <v>1976</v>
      </c>
      <c r="K16" s="33">
        <f t="shared" si="4"/>
        <v>50</v>
      </c>
      <c r="L16" s="31" t="str">
        <f t="shared" si="2"/>
        <v>OK</v>
      </c>
      <c r="M16" s="31" t="s">
        <v>199</v>
      </c>
    </row>
    <row r="17" spans="1:13" x14ac:dyDescent="0.2">
      <c r="A17" s="28" t="s">
        <v>393</v>
      </c>
      <c r="B17" s="29" t="s">
        <v>394</v>
      </c>
      <c r="C17" s="29" t="s">
        <v>395</v>
      </c>
      <c r="D17" s="29" t="s">
        <v>360</v>
      </c>
      <c r="F17" s="31" t="str">
        <f t="shared" si="0"/>
        <v>あ１４</v>
      </c>
      <c r="G17" s="31" t="str">
        <f t="shared" si="3"/>
        <v>姫田和憲</v>
      </c>
      <c r="H17" s="31" t="str">
        <f t="shared" si="1"/>
        <v>アビックBB</v>
      </c>
      <c r="I17" s="31" t="s">
        <v>230</v>
      </c>
      <c r="J17" s="32">
        <v>1984</v>
      </c>
      <c r="K17" s="33">
        <f t="shared" si="4"/>
        <v>42</v>
      </c>
      <c r="L17" s="31" t="str">
        <f t="shared" si="2"/>
        <v>OK</v>
      </c>
      <c r="M17" s="28" t="s">
        <v>289</v>
      </c>
    </row>
    <row r="18" spans="1:13" x14ac:dyDescent="0.2">
      <c r="A18" s="28" t="s">
        <v>396</v>
      </c>
      <c r="B18" s="31" t="s">
        <v>397</v>
      </c>
      <c r="C18" s="31" t="s">
        <v>398</v>
      </c>
      <c r="D18" s="29" t="s">
        <v>360</v>
      </c>
      <c r="F18" s="31" t="str">
        <f t="shared" si="0"/>
        <v>あ１５</v>
      </c>
      <c r="G18" s="31" t="str">
        <f t="shared" si="3"/>
        <v>法戸義也</v>
      </c>
      <c r="H18" s="31" t="str">
        <f t="shared" si="1"/>
        <v>アビックBB</v>
      </c>
      <c r="I18" s="31" t="s">
        <v>230</v>
      </c>
      <c r="J18" s="32">
        <v>1983</v>
      </c>
      <c r="K18" s="33">
        <f t="shared" si="4"/>
        <v>43</v>
      </c>
      <c r="L18" s="31" t="str">
        <f t="shared" si="2"/>
        <v>OK</v>
      </c>
      <c r="M18" s="31" t="s">
        <v>214</v>
      </c>
    </row>
    <row r="19" spans="1:13" x14ac:dyDescent="0.2">
      <c r="A19" s="28" t="s">
        <v>399</v>
      </c>
      <c r="B19" s="31" t="s">
        <v>400</v>
      </c>
      <c r="C19" s="31" t="s">
        <v>401</v>
      </c>
      <c r="D19" s="29" t="s">
        <v>360</v>
      </c>
      <c r="F19" s="31" t="str">
        <f t="shared" si="0"/>
        <v>あ１６</v>
      </c>
      <c r="G19" s="31" t="str">
        <f t="shared" si="3"/>
        <v>冨岡浩史</v>
      </c>
      <c r="H19" s="31" t="str">
        <f t="shared" si="1"/>
        <v>アビックBB</v>
      </c>
      <c r="I19" s="31" t="s">
        <v>230</v>
      </c>
      <c r="J19" s="32">
        <v>1967</v>
      </c>
      <c r="K19" s="33">
        <f t="shared" si="4"/>
        <v>59</v>
      </c>
      <c r="L19" s="31" t="str">
        <f t="shared" si="2"/>
        <v>OK</v>
      </c>
      <c r="M19" s="31" t="s">
        <v>202</v>
      </c>
    </row>
    <row r="20" spans="1:13" x14ac:dyDescent="0.2">
      <c r="A20" s="28" t="s">
        <v>402</v>
      </c>
      <c r="B20" s="31" t="s">
        <v>403</v>
      </c>
      <c r="C20" s="31" t="s">
        <v>404</v>
      </c>
      <c r="D20" s="29" t="s">
        <v>360</v>
      </c>
      <c r="F20" s="31" t="str">
        <f t="shared" si="0"/>
        <v>あ１７</v>
      </c>
      <c r="G20" s="31" t="str">
        <f t="shared" si="3"/>
        <v>西堀公人</v>
      </c>
      <c r="H20" s="31" t="str">
        <f t="shared" si="1"/>
        <v>アビックBB</v>
      </c>
      <c r="I20" s="31" t="s">
        <v>230</v>
      </c>
      <c r="J20" s="32">
        <v>1984</v>
      </c>
      <c r="K20" s="33">
        <f t="shared" si="4"/>
        <v>42</v>
      </c>
      <c r="L20" s="31" t="str">
        <f t="shared" si="2"/>
        <v>OK</v>
      </c>
      <c r="M20" s="31" t="s">
        <v>235</v>
      </c>
    </row>
    <row r="21" spans="1:13" x14ac:dyDescent="0.2">
      <c r="A21" s="28" t="s">
        <v>405</v>
      </c>
      <c r="B21" s="31" t="s">
        <v>406</v>
      </c>
      <c r="C21" s="31" t="s">
        <v>407</v>
      </c>
      <c r="D21" s="29" t="s">
        <v>360</v>
      </c>
      <c r="F21" s="31" t="str">
        <f t="shared" si="0"/>
        <v>あ１８</v>
      </c>
      <c r="G21" s="31" t="str">
        <f t="shared" si="3"/>
        <v>清野宏樹</v>
      </c>
      <c r="H21" s="31" t="str">
        <f t="shared" si="1"/>
        <v>アビックBB</v>
      </c>
      <c r="I21" s="31" t="s">
        <v>230</v>
      </c>
      <c r="J21" s="32">
        <v>1987</v>
      </c>
      <c r="K21" s="33">
        <f t="shared" si="4"/>
        <v>39</v>
      </c>
      <c r="L21" s="31" t="str">
        <f t="shared" si="2"/>
        <v>OK</v>
      </c>
      <c r="M21" s="28" t="s">
        <v>289</v>
      </c>
    </row>
    <row r="22" spans="1:13" x14ac:dyDescent="0.2">
      <c r="A22" s="28" t="s">
        <v>408</v>
      </c>
      <c r="B22" s="31" t="s">
        <v>409</v>
      </c>
      <c r="C22" s="31" t="s">
        <v>410</v>
      </c>
      <c r="D22" s="29" t="s">
        <v>360</v>
      </c>
      <c r="F22" s="31" t="str">
        <f t="shared" si="0"/>
        <v>あ１９</v>
      </c>
      <c r="G22" s="31" t="str">
        <f t="shared" si="3"/>
        <v>宇野泰三</v>
      </c>
      <c r="H22" s="31" t="str">
        <f t="shared" si="1"/>
        <v>アビックBB</v>
      </c>
      <c r="I22" s="31" t="s">
        <v>230</v>
      </c>
      <c r="J22" s="32">
        <v>1974</v>
      </c>
      <c r="K22" s="33">
        <f t="shared" si="4"/>
        <v>52</v>
      </c>
      <c r="L22" s="31" t="str">
        <f t="shared" si="2"/>
        <v>OK</v>
      </c>
      <c r="M22" s="31" t="s">
        <v>236</v>
      </c>
    </row>
    <row r="23" spans="1:13" x14ac:dyDescent="0.2">
      <c r="A23" s="28" t="s">
        <v>19</v>
      </c>
      <c r="B23" s="31" t="s">
        <v>411</v>
      </c>
      <c r="C23" s="31" t="s">
        <v>412</v>
      </c>
      <c r="D23" s="29" t="s">
        <v>360</v>
      </c>
      <c r="F23" s="31" t="str">
        <f t="shared" si="0"/>
        <v>あ２０</v>
      </c>
      <c r="G23" s="31" t="str">
        <f t="shared" si="3"/>
        <v>坪井徳寿</v>
      </c>
      <c r="H23" s="31" t="str">
        <f t="shared" si="1"/>
        <v>アビックBB</v>
      </c>
      <c r="I23" s="31" t="s">
        <v>230</v>
      </c>
      <c r="J23" s="32">
        <v>1979</v>
      </c>
      <c r="K23" s="33">
        <f t="shared" si="4"/>
        <v>47</v>
      </c>
      <c r="L23" s="31" t="str">
        <f t="shared" si="2"/>
        <v>OK</v>
      </c>
      <c r="M23" s="31" t="s">
        <v>202</v>
      </c>
    </row>
    <row r="24" spans="1:13" x14ac:dyDescent="0.2">
      <c r="A24" s="28" t="s">
        <v>413</v>
      </c>
      <c r="B24" s="28" t="s">
        <v>414</v>
      </c>
      <c r="C24" s="28" t="s">
        <v>415</v>
      </c>
      <c r="D24" s="29" t="s">
        <v>360</v>
      </c>
      <c r="E24" s="39" t="s">
        <v>416</v>
      </c>
      <c r="F24" s="31" t="str">
        <f t="shared" si="0"/>
        <v>あ２１</v>
      </c>
      <c r="G24" s="31" t="str">
        <f t="shared" si="3"/>
        <v>辻村惣一</v>
      </c>
      <c r="H24" s="31" t="str">
        <f t="shared" si="1"/>
        <v>アビックBB</v>
      </c>
      <c r="I24" s="31" t="s">
        <v>230</v>
      </c>
      <c r="J24" s="40">
        <v>1953</v>
      </c>
      <c r="K24" s="33">
        <f t="shared" si="4"/>
        <v>73</v>
      </c>
      <c r="L24" s="31" t="str">
        <f t="shared" si="2"/>
        <v>OK</v>
      </c>
      <c r="M24" s="28" t="s">
        <v>212</v>
      </c>
    </row>
    <row r="25" spans="1:13" x14ac:dyDescent="0.2">
      <c r="A25" s="28" t="s">
        <v>417</v>
      </c>
      <c r="B25" s="28" t="s">
        <v>418</v>
      </c>
      <c r="C25" s="28" t="s">
        <v>419</v>
      </c>
      <c r="D25" s="29" t="s">
        <v>360</v>
      </c>
      <c r="E25" s="41"/>
      <c r="F25" s="31" t="str">
        <f t="shared" si="0"/>
        <v>あ２２</v>
      </c>
      <c r="G25" s="31" t="str">
        <f t="shared" si="3"/>
        <v>槇田学</v>
      </c>
      <c r="H25" s="31" t="str">
        <f t="shared" si="1"/>
        <v>アビックBB</v>
      </c>
      <c r="I25" s="31" t="s">
        <v>230</v>
      </c>
      <c r="J25" s="40">
        <v>1965</v>
      </c>
      <c r="K25" s="33">
        <f t="shared" si="4"/>
        <v>61</v>
      </c>
      <c r="L25" s="31" t="str">
        <f t="shared" si="2"/>
        <v>OK</v>
      </c>
      <c r="M25" s="28" t="s">
        <v>199</v>
      </c>
    </row>
    <row r="26" spans="1:13" x14ac:dyDescent="0.2">
      <c r="A26" s="28" t="s">
        <v>220</v>
      </c>
      <c r="B26" s="28" t="s">
        <v>420</v>
      </c>
      <c r="C26" s="28" t="s">
        <v>208</v>
      </c>
      <c r="D26" s="29" t="s">
        <v>360</v>
      </c>
      <c r="F26" s="31" t="str">
        <f t="shared" si="0"/>
        <v>あ２３</v>
      </c>
      <c r="G26" s="31" t="str">
        <f t="shared" si="3"/>
        <v>武久真也</v>
      </c>
      <c r="H26" s="31" t="str">
        <f t="shared" si="1"/>
        <v>アビックBB</v>
      </c>
      <c r="I26" s="31" t="s">
        <v>230</v>
      </c>
      <c r="J26" s="40">
        <v>1982</v>
      </c>
      <c r="K26" s="33">
        <f t="shared" si="4"/>
        <v>44</v>
      </c>
      <c r="L26" s="31" t="str">
        <f t="shared" si="2"/>
        <v>OK</v>
      </c>
      <c r="M26" s="28" t="s">
        <v>235</v>
      </c>
    </row>
    <row r="27" spans="1:13" x14ac:dyDescent="0.45">
      <c r="A27" s="28" t="s">
        <v>221</v>
      </c>
      <c r="B27" s="42" t="s">
        <v>110</v>
      </c>
      <c r="C27" s="42" t="s">
        <v>111</v>
      </c>
      <c r="D27" s="29" t="s">
        <v>360</v>
      </c>
      <c r="F27" s="31" t="str">
        <f t="shared" si="0"/>
        <v>あ２４</v>
      </c>
      <c r="G27" s="31" t="str">
        <f>B27&amp;C27</f>
        <v>大脇和世</v>
      </c>
      <c r="H27" s="31" t="str">
        <f t="shared" si="1"/>
        <v>アビックBB</v>
      </c>
      <c r="I27" s="42" t="s">
        <v>210</v>
      </c>
      <c r="J27" s="40">
        <v>1970</v>
      </c>
      <c r="K27" s="43">
        <f>IF(J27="","",(2026-J27))</f>
        <v>56</v>
      </c>
      <c r="L27" s="31" t="str">
        <f t="shared" si="2"/>
        <v>OK</v>
      </c>
      <c r="M27" s="28" t="s">
        <v>345</v>
      </c>
    </row>
    <row r="28" spans="1:13" x14ac:dyDescent="0.45">
      <c r="A28" s="28" t="s">
        <v>222</v>
      </c>
      <c r="B28" s="42" t="s">
        <v>421</v>
      </c>
      <c r="C28" s="42" t="s">
        <v>422</v>
      </c>
      <c r="D28" s="29" t="s">
        <v>360</v>
      </c>
      <c r="F28" s="31" t="str">
        <f t="shared" si="0"/>
        <v>あ２５</v>
      </c>
      <c r="G28" s="31" t="str">
        <f>B28&amp;C28</f>
        <v>西山抄千代</v>
      </c>
      <c r="H28" s="31" t="str">
        <f t="shared" si="1"/>
        <v>アビックBB</v>
      </c>
      <c r="I28" s="42" t="s">
        <v>210</v>
      </c>
      <c r="J28" s="40">
        <v>1972</v>
      </c>
      <c r="K28" s="43">
        <f>IF(J28="","",(2026-J28))</f>
        <v>54</v>
      </c>
      <c r="L28" s="31" t="str">
        <f t="shared" si="2"/>
        <v>OK</v>
      </c>
      <c r="M28" s="28" t="s">
        <v>214</v>
      </c>
    </row>
    <row r="29" spans="1:13" x14ac:dyDescent="0.45">
      <c r="A29" s="28" t="s">
        <v>223</v>
      </c>
      <c r="B29" s="42" t="s">
        <v>423</v>
      </c>
      <c r="C29" s="42" t="s">
        <v>424</v>
      </c>
      <c r="D29" s="29" t="s">
        <v>360</v>
      </c>
      <c r="F29" s="31" t="str">
        <f t="shared" si="0"/>
        <v>あ２６</v>
      </c>
      <c r="G29" s="31" t="str">
        <f t="shared" si="3"/>
        <v>齋田優子</v>
      </c>
      <c r="H29" s="31" t="str">
        <f t="shared" si="1"/>
        <v>アビックBB</v>
      </c>
      <c r="I29" s="42" t="s">
        <v>210</v>
      </c>
      <c r="J29" s="40">
        <v>1983</v>
      </c>
      <c r="K29" s="43">
        <f t="shared" si="4"/>
        <v>43</v>
      </c>
      <c r="L29" s="31" t="str">
        <f t="shared" si="2"/>
        <v>OK</v>
      </c>
      <c r="M29" s="28" t="s">
        <v>212</v>
      </c>
    </row>
    <row r="30" spans="1:13" x14ac:dyDescent="0.45">
      <c r="A30" s="28" t="s">
        <v>224</v>
      </c>
      <c r="B30" s="42" t="s">
        <v>425</v>
      </c>
      <c r="C30" s="42" t="s">
        <v>426</v>
      </c>
      <c r="D30" s="29" t="s">
        <v>360</v>
      </c>
      <c r="F30" s="31" t="str">
        <f t="shared" si="0"/>
        <v>あ２７</v>
      </c>
      <c r="G30" s="31" t="str">
        <f t="shared" si="3"/>
        <v>中村紗映子</v>
      </c>
      <c r="H30" s="31" t="str">
        <f t="shared" si="1"/>
        <v>アビックBB</v>
      </c>
      <c r="I30" s="42" t="s">
        <v>210</v>
      </c>
      <c r="J30" s="40">
        <v>1983</v>
      </c>
      <c r="K30" s="43">
        <f t="shared" si="4"/>
        <v>43</v>
      </c>
      <c r="L30" s="31" t="str">
        <f t="shared" si="2"/>
        <v>OK</v>
      </c>
      <c r="M30" s="28" t="s">
        <v>212</v>
      </c>
    </row>
    <row r="31" spans="1:13" x14ac:dyDescent="0.45">
      <c r="A31" s="28" t="s">
        <v>427</v>
      </c>
      <c r="B31" s="42" t="s">
        <v>428</v>
      </c>
      <c r="C31" s="42" t="s">
        <v>429</v>
      </c>
      <c r="D31" s="29" t="s">
        <v>360</v>
      </c>
      <c r="F31" s="31" t="str">
        <f t="shared" si="0"/>
        <v>あ２８</v>
      </c>
      <c r="G31" s="31" t="str">
        <f t="shared" si="3"/>
        <v>松本光美</v>
      </c>
      <c r="H31" s="31" t="str">
        <f t="shared" si="1"/>
        <v>アビックBB</v>
      </c>
      <c r="I31" s="42" t="s">
        <v>210</v>
      </c>
      <c r="J31" s="40">
        <v>1971</v>
      </c>
      <c r="K31" s="43">
        <f t="shared" si="4"/>
        <v>55</v>
      </c>
      <c r="L31" s="31" t="str">
        <f t="shared" si="2"/>
        <v>OK</v>
      </c>
      <c r="M31" s="28" t="s">
        <v>202</v>
      </c>
    </row>
    <row r="32" spans="1:13" x14ac:dyDescent="0.45">
      <c r="A32" s="28" t="s">
        <v>430</v>
      </c>
      <c r="B32" s="42" t="s">
        <v>431</v>
      </c>
      <c r="C32" s="42" t="s">
        <v>432</v>
      </c>
      <c r="D32" s="29" t="s">
        <v>360</v>
      </c>
      <c r="F32" s="31" t="str">
        <f t="shared" si="0"/>
        <v>あ２９</v>
      </c>
      <c r="G32" s="31" t="str">
        <f t="shared" si="3"/>
        <v>堅田瑞木</v>
      </c>
      <c r="H32" s="31" t="str">
        <f t="shared" si="1"/>
        <v>アビックBB</v>
      </c>
      <c r="I32" s="42" t="s">
        <v>210</v>
      </c>
      <c r="J32" s="40">
        <v>1996</v>
      </c>
      <c r="K32" s="43">
        <f t="shared" si="4"/>
        <v>30</v>
      </c>
      <c r="L32" s="31" t="str">
        <f t="shared" si="2"/>
        <v>OK</v>
      </c>
      <c r="M32" s="28" t="s">
        <v>289</v>
      </c>
    </row>
    <row r="33" spans="1:13" x14ac:dyDescent="0.45">
      <c r="A33" s="28" t="s">
        <v>433</v>
      </c>
      <c r="B33" s="42" t="s">
        <v>108</v>
      </c>
      <c r="C33" s="42" t="s">
        <v>109</v>
      </c>
      <c r="D33" s="29" t="s">
        <v>360</v>
      </c>
      <c r="F33" s="31" t="str">
        <f t="shared" si="0"/>
        <v>あ３０</v>
      </c>
      <c r="G33" s="31" t="str">
        <f t="shared" si="3"/>
        <v>堀田明子</v>
      </c>
      <c r="H33" s="31" t="str">
        <f t="shared" si="1"/>
        <v>アビックBB</v>
      </c>
      <c r="I33" s="42" t="s">
        <v>210</v>
      </c>
      <c r="J33" s="40">
        <v>1970</v>
      </c>
      <c r="K33" s="43">
        <f t="shared" si="4"/>
        <v>56</v>
      </c>
      <c r="L33" s="31" t="str">
        <f t="shared" si="2"/>
        <v>OK</v>
      </c>
      <c r="M33" s="42" t="s">
        <v>238</v>
      </c>
    </row>
    <row r="34" spans="1:13" x14ac:dyDescent="0.45">
      <c r="A34" s="28" t="s">
        <v>434</v>
      </c>
      <c r="B34" s="42" t="s">
        <v>435</v>
      </c>
      <c r="C34" s="42" t="s">
        <v>436</v>
      </c>
      <c r="D34" s="29" t="s">
        <v>360</v>
      </c>
      <c r="F34" s="31" t="str">
        <f t="shared" si="0"/>
        <v>あ３１</v>
      </c>
      <c r="G34" s="31" t="str">
        <f t="shared" si="3"/>
        <v>佐野直美</v>
      </c>
      <c r="H34" s="31" t="str">
        <f t="shared" si="1"/>
        <v>アビックBB</v>
      </c>
      <c r="I34" s="42" t="s">
        <v>210</v>
      </c>
      <c r="J34" s="40">
        <v>1975</v>
      </c>
      <c r="K34" s="43">
        <f t="shared" si="4"/>
        <v>51</v>
      </c>
      <c r="L34" s="31" t="str">
        <f t="shared" si="2"/>
        <v>OK</v>
      </c>
      <c r="M34" s="28" t="s">
        <v>289</v>
      </c>
    </row>
    <row r="35" spans="1:13" x14ac:dyDescent="0.45">
      <c r="A35" s="28" t="s">
        <v>437</v>
      </c>
      <c r="B35" s="42" t="s">
        <v>438</v>
      </c>
      <c r="C35" s="42" t="s">
        <v>439</v>
      </c>
      <c r="D35" s="29" t="s">
        <v>360</v>
      </c>
      <c r="F35" s="31" t="str">
        <f t="shared" si="0"/>
        <v>あ３２</v>
      </c>
      <c r="G35" s="31" t="str">
        <f t="shared" si="3"/>
        <v>千代美由紀</v>
      </c>
      <c r="H35" s="31" t="str">
        <f t="shared" si="1"/>
        <v>アビックBB</v>
      </c>
      <c r="I35" s="42" t="s">
        <v>210</v>
      </c>
      <c r="J35" s="40">
        <v>1972</v>
      </c>
      <c r="K35" s="43">
        <f t="shared" si="4"/>
        <v>54</v>
      </c>
      <c r="L35" s="31" t="str">
        <f t="shared" si="2"/>
        <v>OK</v>
      </c>
      <c r="M35" s="28" t="s">
        <v>289</v>
      </c>
    </row>
    <row r="36" spans="1:13" x14ac:dyDescent="0.45">
      <c r="A36" s="28" t="s">
        <v>440</v>
      </c>
      <c r="B36" s="42" t="s">
        <v>441</v>
      </c>
      <c r="C36" s="42" t="s">
        <v>442</v>
      </c>
      <c r="D36" s="29" t="s">
        <v>360</v>
      </c>
      <c r="F36" s="31" t="str">
        <f t="shared" si="0"/>
        <v>あ３３</v>
      </c>
      <c r="G36" s="31" t="str">
        <f t="shared" si="3"/>
        <v>小西由美子</v>
      </c>
      <c r="H36" s="31" t="str">
        <f t="shared" si="1"/>
        <v>アビックBB</v>
      </c>
      <c r="I36" s="42" t="s">
        <v>210</v>
      </c>
      <c r="J36" s="40">
        <v>1968</v>
      </c>
      <c r="K36" s="43">
        <f t="shared" si="4"/>
        <v>58</v>
      </c>
      <c r="L36" s="31" t="str">
        <f t="shared" si="2"/>
        <v>OK</v>
      </c>
      <c r="M36" s="28" t="s">
        <v>235</v>
      </c>
    </row>
    <row r="37" spans="1:13" x14ac:dyDescent="0.45">
      <c r="A37" s="28" t="s">
        <v>443</v>
      </c>
      <c r="B37" s="42" t="s">
        <v>444</v>
      </c>
      <c r="C37" s="42" t="s">
        <v>445</v>
      </c>
      <c r="D37" s="29" t="s">
        <v>360</v>
      </c>
      <c r="F37" s="31" t="str">
        <f t="shared" si="0"/>
        <v>あ３４</v>
      </c>
      <c r="G37" s="31" t="str">
        <f t="shared" si="3"/>
        <v>徳田裕子</v>
      </c>
      <c r="H37" s="31" t="str">
        <f t="shared" si="1"/>
        <v>アビックBB</v>
      </c>
      <c r="I37" s="42" t="s">
        <v>210</v>
      </c>
      <c r="J37" s="40">
        <v>1971</v>
      </c>
      <c r="K37" s="43">
        <f t="shared" si="4"/>
        <v>55</v>
      </c>
      <c r="L37" s="31" t="str">
        <f t="shared" si="2"/>
        <v>OK</v>
      </c>
      <c r="M37" s="28" t="s">
        <v>235</v>
      </c>
    </row>
    <row r="38" spans="1:13" x14ac:dyDescent="0.45">
      <c r="A38" s="28" t="s">
        <v>446</v>
      </c>
      <c r="B38" s="42" t="s">
        <v>447</v>
      </c>
      <c r="C38" s="42" t="s">
        <v>448</v>
      </c>
      <c r="D38" s="29" t="s">
        <v>360</v>
      </c>
      <c r="F38" s="31" t="str">
        <f t="shared" si="0"/>
        <v>あ３５</v>
      </c>
      <c r="G38" s="31" t="str">
        <f t="shared" si="3"/>
        <v>叶丸利恵子</v>
      </c>
      <c r="H38" s="31" t="str">
        <f t="shared" si="1"/>
        <v>アビックBB</v>
      </c>
      <c r="I38" s="42" t="s">
        <v>210</v>
      </c>
      <c r="J38" s="40">
        <v>1965</v>
      </c>
      <c r="K38" s="43">
        <f t="shared" si="4"/>
        <v>61</v>
      </c>
      <c r="L38" s="31" t="str">
        <f t="shared" si="2"/>
        <v>OK</v>
      </c>
      <c r="M38" s="28" t="s">
        <v>202</v>
      </c>
    </row>
    <row r="39" spans="1:13" x14ac:dyDescent="0.45">
      <c r="A39" s="28" t="s">
        <v>449</v>
      </c>
      <c r="B39" s="42" t="s">
        <v>450</v>
      </c>
      <c r="C39" s="42" t="s">
        <v>451</v>
      </c>
      <c r="D39" s="29" t="s">
        <v>360</v>
      </c>
      <c r="F39" s="31" t="str">
        <f t="shared" si="0"/>
        <v>あ３６</v>
      </c>
      <c r="G39" s="31" t="str">
        <f t="shared" si="3"/>
        <v>脇田里加</v>
      </c>
      <c r="H39" s="31" t="str">
        <f t="shared" si="1"/>
        <v>アビックBB</v>
      </c>
      <c r="I39" s="42" t="s">
        <v>210</v>
      </c>
      <c r="J39" s="40">
        <v>1963</v>
      </c>
      <c r="K39" s="43">
        <f t="shared" si="4"/>
        <v>63</v>
      </c>
      <c r="L39" s="31" t="str">
        <f t="shared" si="2"/>
        <v>OK</v>
      </c>
      <c r="M39" s="28" t="s">
        <v>202</v>
      </c>
    </row>
    <row r="40" spans="1:13" x14ac:dyDescent="0.45">
      <c r="A40" s="28" t="s">
        <v>452</v>
      </c>
      <c r="B40" s="42" t="s">
        <v>453</v>
      </c>
      <c r="C40" s="42" t="s">
        <v>454</v>
      </c>
      <c r="D40" s="29" t="s">
        <v>360</v>
      </c>
      <c r="F40" s="31" t="str">
        <f t="shared" si="0"/>
        <v>あ３７</v>
      </c>
      <c r="G40" s="31" t="str">
        <f t="shared" si="3"/>
        <v>中澤由香</v>
      </c>
      <c r="H40" s="31" t="str">
        <f t="shared" si="1"/>
        <v>アビックBB</v>
      </c>
      <c r="I40" s="42" t="s">
        <v>210</v>
      </c>
      <c r="J40" s="40">
        <v>1975</v>
      </c>
      <c r="K40" s="43">
        <f t="shared" si="4"/>
        <v>51</v>
      </c>
      <c r="L40" s="31" t="str">
        <f t="shared" si="2"/>
        <v>OK</v>
      </c>
      <c r="M40" s="28" t="s">
        <v>202</v>
      </c>
    </row>
    <row r="41" spans="1:13" x14ac:dyDescent="0.45">
      <c r="A41" s="28" t="s">
        <v>455</v>
      </c>
      <c r="B41" s="42" t="s">
        <v>456</v>
      </c>
      <c r="C41" s="42" t="s">
        <v>457</v>
      </c>
      <c r="D41" s="29" t="s">
        <v>360</v>
      </c>
      <c r="F41" s="31" t="str">
        <f t="shared" si="0"/>
        <v>あ３８</v>
      </c>
      <c r="G41" s="31" t="str">
        <f t="shared" si="3"/>
        <v>山中博子</v>
      </c>
      <c r="H41" s="31" t="str">
        <f t="shared" si="1"/>
        <v>アビックBB</v>
      </c>
      <c r="I41" s="42" t="s">
        <v>210</v>
      </c>
      <c r="J41" s="40">
        <v>1970</v>
      </c>
      <c r="K41" s="43">
        <f t="shared" si="4"/>
        <v>56</v>
      </c>
      <c r="L41" s="31" t="str">
        <f t="shared" si="2"/>
        <v>OK</v>
      </c>
      <c r="M41" s="28" t="s">
        <v>236</v>
      </c>
    </row>
    <row r="42" spans="1:13" x14ac:dyDescent="0.45">
      <c r="A42" s="28" t="s">
        <v>924</v>
      </c>
      <c r="B42" s="28" t="s">
        <v>942</v>
      </c>
      <c r="C42" s="28" t="s">
        <v>208</v>
      </c>
      <c r="D42" s="29" t="s">
        <v>360</v>
      </c>
      <c r="F42" s="31" t="str">
        <f t="shared" si="0"/>
        <v>あ３９</v>
      </c>
      <c r="G42" s="31" t="str">
        <f t="shared" si="3"/>
        <v>谷崎真也</v>
      </c>
      <c r="H42" s="31" t="str">
        <f t="shared" si="1"/>
        <v>アビックBB</v>
      </c>
      <c r="I42" s="31" t="s">
        <v>230</v>
      </c>
      <c r="J42" s="40">
        <v>1972</v>
      </c>
      <c r="K42" s="43">
        <f t="shared" si="4"/>
        <v>54</v>
      </c>
      <c r="L42" s="31" t="str">
        <f t="shared" si="2"/>
        <v>OK</v>
      </c>
      <c r="M42" s="28" t="s">
        <v>324</v>
      </c>
    </row>
    <row r="43" spans="1:13" x14ac:dyDescent="0.2">
      <c r="A43" s="44"/>
      <c r="B43" s="44">
        <v>2</v>
      </c>
      <c r="C43" s="45"/>
      <c r="D43" s="46" t="s">
        <v>458</v>
      </c>
      <c r="E43" s="47"/>
      <c r="F43" s="48"/>
      <c r="G43" s="44"/>
      <c r="H43" s="46"/>
      <c r="I43" s="45"/>
      <c r="J43" s="49"/>
      <c r="K43" s="50" t="str">
        <f t="shared" si="4"/>
        <v/>
      </c>
      <c r="L43" s="48"/>
      <c r="M43" s="51"/>
    </row>
    <row r="44" spans="1:13" x14ac:dyDescent="0.2">
      <c r="A44" s="52" t="s">
        <v>459</v>
      </c>
      <c r="B44" s="53" t="s">
        <v>99</v>
      </c>
      <c r="C44" s="53" t="s">
        <v>100</v>
      </c>
      <c r="D44" s="54" t="s">
        <v>460</v>
      </c>
      <c r="E44" s="39" t="s">
        <v>416</v>
      </c>
      <c r="F44" s="31" t="str">
        <f t="shared" ref="F44:F76" si="5">A44</f>
        <v>あぷ０１</v>
      </c>
      <c r="G44" s="31" t="str">
        <f>B44&amp;C44</f>
        <v>杉山邦夫</v>
      </c>
      <c r="H44" s="31" t="str">
        <f t="shared" ref="H44:H105" si="6">D44</f>
        <v>アプストTC</v>
      </c>
      <c r="I44" s="55" t="s">
        <v>12</v>
      </c>
      <c r="J44" s="56">
        <v>1950</v>
      </c>
      <c r="K44" s="33">
        <f>IF(J44="","",(2026-J44))</f>
        <v>76</v>
      </c>
      <c r="L44" s="31" t="str">
        <f t="shared" ref="L44:L76" si="7">IF(G44="","",IF(COUNTIF($G$4:$G$112,G44)&gt;1,"2重登録","OK"))</f>
        <v>OK</v>
      </c>
      <c r="M44" s="52" t="s">
        <v>461</v>
      </c>
    </row>
    <row r="45" spans="1:13" x14ac:dyDescent="0.2">
      <c r="A45" s="52" t="s">
        <v>462</v>
      </c>
      <c r="B45" s="57" t="s">
        <v>15</v>
      </c>
      <c r="C45" s="57" t="s">
        <v>101</v>
      </c>
      <c r="D45" s="54" t="s">
        <v>460</v>
      </c>
      <c r="E45" s="39"/>
      <c r="F45" s="31" t="str">
        <f t="shared" si="5"/>
        <v>あぷ０２</v>
      </c>
      <c r="G45" s="31" t="str">
        <f t="shared" ref="G45:G76" si="8">B45&amp;C45</f>
        <v>川上英二</v>
      </c>
      <c r="H45" s="31" t="str">
        <f t="shared" si="6"/>
        <v>アプストTC</v>
      </c>
      <c r="I45" s="55" t="s">
        <v>12</v>
      </c>
      <c r="J45" s="58">
        <v>1963</v>
      </c>
      <c r="K45" s="33">
        <f t="shared" ref="K45:K109" si="9">IF(J45="","",(2026-J45))</f>
        <v>63</v>
      </c>
      <c r="L45" s="31" t="str">
        <f t="shared" si="7"/>
        <v>OK</v>
      </c>
      <c r="M45" s="59" t="s">
        <v>18</v>
      </c>
    </row>
    <row r="46" spans="1:13" x14ac:dyDescent="0.2">
      <c r="A46" s="52" t="s">
        <v>463</v>
      </c>
      <c r="B46" s="53" t="s">
        <v>62</v>
      </c>
      <c r="C46" s="53" t="s">
        <v>103</v>
      </c>
      <c r="D46" s="54" t="s">
        <v>460</v>
      </c>
      <c r="E46" s="39"/>
      <c r="F46" s="31" t="str">
        <f t="shared" si="5"/>
        <v>あぷ０３</v>
      </c>
      <c r="G46" s="31" t="str">
        <f t="shared" si="8"/>
        <v>浅田隆昭</v>
      </c>
      <c r="H46" s="31" t="str">
        <f t="shared" si="6"/>
        <v>アプストTC</v>
      </c>
      <c r="I46" s="55" t="s">
        <v>12</v>
      </c>
      <c r="J46" s="56">
        <v>1964</v>
      </c>
      <c r="K46" s="33">
        <f t="shared" si="9"/>
        <v>62</v>
      </c>
      <c r="L46" s="31" t="str">
        <f t="shared" si="7"/>
        <v>OK</v>
      </c>
      <c r="M46" s="52" t="s">
        <v>40</v>
      </c>
    </row>
    <row r="47" spans="1:13" x14ac:dyDescent="0.2">
      <c r="A47" s="52" t="s">
        <v>464</v>
      </c>
      <c r="B47" s="60" t="s">
        <v>104</v>
      </c>
      <c r="C47" s="60" t="s">
        <v>105</v>
      </c>
      <c r="D47" s="54" t="s">
        <v>460</v>
      </c>
      <c r="E47" s="39"/>
      <c r="F47" s="31" t="str">
        <f t="shared" si="5"/>
        <v>あぷ０４</v>
      </c>
      <c r="G47" s="31" t="str">
        <f t="shared" si="8"/>
        <v>森永洋介</v>
      </c>
      <c r="H47" s="31" t="str">
        <f t="shared" si="6"/>
        <v>アプストTC</v>
      </c>
      <c r="I47" s="55" t="s">
        <v>12</v>
      </c>
      <c r="J47" s="56">
        <v>1986</v>
      </c>
      <c r="K47" s="33">
        <f t="shared" si="9"/>
        <v>40</v>
      </c>
      <c r="L47" s="31" t="str">
        <f t="shared" si="7"/>
        <v>OK</v>
      </c>
      <c r="M47" s="52" t="s">
        <v>20</v>
      </c>
    </row>
    <row r="48" spans="1:13" x14ac:dyDescent="0.2">
      <c r="A48" s="52" t="s">
        <v>465</v>
      </c>
      <c r="B48" s="53" t="s">
        <v>106</v>
      </c>
      <c r="C48" s="53" t="s">
        <v>107</v>
      </c>
      <c r="D48" s="54" t="s">
        <v>460</v>
      </c>
      <c r="E48" s="39"/>
      <c r="F48" s="31" t="str">
        <f t="shared" si="5"/>
        <v>あぷ０５</v>
      </c>
      <c r="G48" s="31" t="str">
        <f t="shared" si="8"/>
        <v>辰巳悟朗</v>
      </c>
      <c r="H48" s="31" t="str">
        <f t="shared" si="6"/>
        <v>アプストTC</v>
      </c>
      <c r="I48" s="55" t="s">
        <v>12</v>
      </c>
      <c r="J48" s="56">
        <v>1974</v>
      </c>
      <c r="K48" s="33">
        <f t="shared" si="9"/>
        <v>52</v>
      </c>
      <c r="L48" s="31" t="str">
        <f t="shared" si="7"/>
        <v>OK</v>
      </c>
      <c r="M48" s="52" t="s">
        <v>13</v>
      </c>
    </row>
    <row r="49" spans="1:13" x14ac:dyDescent="0.2">
      <c r="A49" s="52" t="s">
        <v>466</v>
      </c>
      <c r="B49" s="61" t="s">
        <v>15</v>
      </c>
      <c r="C49" s="61" t="s">
        <v>467</v>
      </c>
      <c r="D49" s="54" t="s">
        <v>460</v>
      </c>
      <c r="E49" s="39"/>
      <c r="F49" s="31" t="str">
        <f t="shared" si="5"/>
        <v>あぷ０６</v>
      </c>
      <c r="G49" s="31" t="str">
        <f t="shared" si="8"/>
        <v>川上美弥子</v>
      </c>
      <c r="H49" s="31" t="str">
        <f t="shared" si="6"/>
        <v>アプストTC</v>
      </c>
      <c r="I49" s="55" t="s">
        <v>16</v>
      </c>
      <c r="J49" s="56">
        <v>1971</v>
      </c>
      <c r="K49" s="33">
        <f t="shared" si="9"/>
        <v>55</v>
      </c>
      <c r="L49" s="31" t="str">
        <f t="shared" si="7"/>
        <v>OK</v>
      </c>
      <c r="M49" s="59" t="s">
        <v>18</v>
      </c>
    </row>
    <row r="50" spans="1:13" x14ac:dyDescent="0.2">
      <c r="A50" s="52" t="s">
        <v>468</v>
      </c>
      <c r="B50" s="57" t="s">
        <v>469</v>
      </c>
      <c r="C50" s="57" t="s">
        <v>470</v>
      </c>
      <c r="D50" s="54" t="s">
        <v>460</v>
      </c>
      <c r="E50" s="39"/>
      <c r="F50" s="31" t="str">
        <f t="shared" si="5"/>
        <v>あぷ０７</v>
      </c>
      <c r="G50" s="31" t="str">
        <f t="shared" si="8"/>
        <v>山内雄平</v>
      </c>
      <c r="H50" s="31" t="str">
        <f t="shared" si="6"/>
        <v>アプストTC</v>
      </c>
      <c r="I50" s="55" t="s">
        <v>12</v>
      </c>
      <c r="J50" s="58">
        <v>1989</v>
      </c>
      <c r="K50" s="33">
        <f t="shared" si="9"/>
        <v>37</v>
      </c>
      <c r="L50" s="31" t="str">
        <f t="shared" si="7"/>
        <v>OK</v>
      </c>
      <c r="M50" s="59" t="s">
        <v>471</v>
      </c>
    </row>
    <row r="51" spans="1:13" x14ac:dyDescent="0.2">
      <c r="A51" s="52" t="s">
        <v>472</v>
      </c>
      <c r="B51" s="61" t="s">
        <v>473</v>
      </c>
      <c r="C51" s="61" t="s">
        <v>474</v>
      </c>
      <c r="D51" s="54" t="s">
        <v>460</v>
      </c>
      <c r="E51" s="39"/>
      <c r="F51" s="31" t="str">
        <f t="shared" si="5"/>
        <v>あぷ０８</v>
      </c>
      <c r="G51" s="31" t="str">
        <f t="shared" si="8"/>
        <v>木村美香</v>
      </c>
      <c r="H51" s="31" t="str">
        <f t="shared" si="6"/>
        <v>アプストTC</v>
      </c>
      <c r="I51" s="55" t="s">
        <v>16</v>
      </c>
      <c r="J51" s="56">
        <v>1962</v>
      </c>
      <c r="K51" s="33">
        <f t="shared" si="9"/>
        <v>64</v>
      </c>
      <c r="L51" s="31" t="str">
        <f t="shared" si="7"/>
        <v>OK</v>
      </c>
      <c r="M51" s="52" t="s">
        <v>475</v>
      </c>
    </row>
    <row r="52" spans="1:13" x14ac:dyDescent="0.2">
      <c r="A52" s="52" t="s">
        <v>476</v>
      </c>
      <c r="B52" s="53" t="s">
        <v>477</v>
      </c>
      <c r="C52" s="53" t="s">
        <v>478</v>
      </c>
      <c r="D52" s="54" t="s">
        <v>460</v>
      </c>
      <c r="E52" s="39"/>
      <c r="F52" s="31" t="str">
        <f t="shared" si="5"/>
        <v>あぷ０９</v>
      </c>
      <c r="G52" s="31" t="str">
        <f t="shared" si="8"/>
        <v>日高眞規子</v>
      </c>
      <c r="H52" s="31" t="str">
        <f t="shared" si="6"/>
        <v>アプストTC</v>
      </c>
      <c r="I52" s="55" t="s">
        <v>16</v>
      </c>
      <c r="J52" s="56">
        <v>1963</v>
      </c>
      <c r="K52" s="33">
        <f t="shared" si="9"/>
        <v>63</v>
      </c>
      <c r="L52" s="31" t="str">
        <f t="shared" si="7"/>
        <v>OK</v>
      </c>
      <c r="M52" s="52" t="s">
        <v>479</v>
      </c>
    </row>
    <row r="53" spans="1:13" x14ac:dyDescent="0.2">
      <c r="A53" s="52" t="s">
        <v>480</v>
      </c>
      <c r="B53" s="53" t="s">
        <v>481</v>
      </c>
      <c r="C53" s="53" t="s">
        <v>482</v>
      </c>
      <c r="D53" s="54" t="s">
        <v>460</v>
      </c>
      <c r="E53" s="39"/>
      <c r="F53" s="31" t="str">
        <f t="shared" si="5"/>
        <v>あぷ１０</v>
      </c>
      <c r="G53" s="31" t="str">
        <f t="shared" si="8"/>
        <v>長谷出浩</v>
      </c>
      <c r="H53" s="31" t="str">
        <f t="shared" si="6"/>
        <v>アプストTC</v>
      </c>
      <c r="I53" s="55" t="s">
        <v>12</v>
      </c>
      <c r="J53" s="56">
        <v>1960</v>
      </c>
      <c r="K53" s="33">
        <f t="shared" si="9"/>
        <v>66</v>
      </c>
      <c r="L53" s="31" t="str">
        <f t="shared" si="7"/>
        <v>OK</v>
      </c>
      <c r="M53" s="59" t="s">
        <v>18</v>
      </c>
    </row>
    <row r="54" spans="1:13" x14ac:dyDescent="0.2">
      <c r="A54" s="52" t="s">
        <v>483</v>
      </c>
      <c r="B54" s="57" t="s">
        <v>484</v>
      </c>
      <c r="C54" s="57" t="s">
        <v>102</v>
      </c>
      <c r="D54" s="54" t="s">
        <v>460</v>
      </c>
      <c r="E54" s="39"/>
      <c r="F54" s="31" t="str">
        <f t="shared" si="5"/>
        <v>あぷ１１</v>
      </c>
      <c r="G54" s="31" t="str">
        <f t="shared" si="8"/>
        <v>奥田純也</v>
      </c>
      <c r="H54" s="31" t="str">
        <f t="shared" si="6"/>
        <v>アプストTC</v>
      </c>
      <c r="I54" s="55" t="s">
        <v>12</v>
      </c>
      <c r="J54" s="58">
        <v>1963</v>
      </c>
      <c r="K54" s="33">
        <f t="shared" si="9"/>
        <v>63</v>
      </c>
      <c r="L54" s="31" t="str">
        <f t="shared" si="7"/>
        <v>OK</v>
      </c>
      <c r="M54" s="59" t="s">
        <v>18</v>
      </c>
    </row>
    <row r="55" spans="1:13" x14ac:dyDescent="0.2">
      <c r="A55" s="52" t="s">
        <v>485</v>
      </c>
      <c r="B55" s="62" t="s">
        <v>112</v>
      </c>
      <c r="C55" s="62" t="s">
        <v>486</v>
      </c>
      <c r="D55" s="54" t="s">
        <v>460</v>
      </c>
      <c r="E55" s="63"/>
      <c r="F55" s="31" t="str">
        <f t="shared" si="5"/>
        <v>あぷ１２</v>
      </c>
      <c r="G55" s="31" t="str">
        <f t="shared" si="8"/>
        <v>村田理恵子</v>
      </c>
      <c r="H55" s="31" t="str">
        <f t="shared" si="6"/>
        <v>アプストTC</v>
      </c>
      <c r="I55" s="55" t="s">
        <v>16</v>
      </c>
      <c r="J55" s="56">
        <v>1979</v>
      </c>
      <c r="K55" s="33">
        <f t="shared" si="9"/>
        <v>47</v>
      </c>
      <c r="L55" s="31" t="str">
        <f t="shared" si="7"/>
        <v>OK</v>
      </c>
      <c r="M55" s="59" t="s">
        <v>18</v>
      </c>
    </row>
    <row r="56" spans="1:13" x14ac:dyDescent="0.2">
      <c r="A56" s="52" t="s">
        <v>487</v>
      </c>
      <c r="B56" s="53" t="s">
        <v>488</v>
      </c>
      <c r="C56" s="53" t="s">
        <v>489</v>
      </c>
      <c r="D56" s="54" t="s">
        <v>460</v>
      </c>
      <c r="E56" s="63"/>
      <c r="F56" s="31" t="str">
        <f t="shared" si="5"/>
        <v>あぷ１３</v>
      </c>
      <c r="G56" s="31" t="str">
        <f t="shared" si="8"/>
        <v>東正隆</v>
      </c>
      <c r="H56" s="31" t="str">
        <f t="shared" si="6"/>
        <v>アプストTC</v>
      </c>
      <c r="I56" s="55" t="s">
        <v>12</v>
      </c>
      <c r="J56" s="56">
        <v>1965</v>
      </c>
      <c r="K56" s="33">
        <f t="shared" si="9"/>
        <v>61</v>
      </c>
      <c r="L56" s="31" t="str">
        <f t="shared" si="7"/>
        <v>OK</v>
      </c>
      <c r="M56" s="52" t="s">
        <v>13</v>
      </c>
    </row>
    <row r="57" spans="1:13" x14ac:dyDescent="0.2">
      <c r="A57" s="52" t="s">
        <v>490</v>
      </c>
      <c r="B57" s="64" t="s">
        <v>491</v>
      </c>
      <c r="C57" s="64" t="s">
        <v>492</v>
      </c>
      <c r="D57" s="54" t="s">
        <v>460</v>
      </c>
      <c r="E57" s="63"/>
      <c r="F57" s="31" t="str">
        <f t="shared" si="5"/>
        <v>あぷ１４</v>
      </c>
      <c r="G57" s="31" t="str">
        <f t="shared" si="8"/>
        <v>二ツ井裕也</v>
      </c>
      <c r="H57" s="31" t="str">
        <f t="shared" si="6"/>
        <v>アプストTC</v>
      </c>
      <c r="I57" s="65" t="s">
        <v>12</v>
      </c>
      <c r="J57" s="65">
        <v>1990</v>
      </c>
      <c r="K57" s="33">
        <f t="shared" si="9"/>
        <v>36</v>
      </c>
      <c r="L57" s="31" t="str">
        <f t="shared" si="7"/>
        <v>OK</v>
      </c>
      <c r="M57" s="52" t="s">
        <v>493</v>
      </c>
    </row>
    <row r="58" spans="1:13" x14ac:dyDescent="0.2">
      <c r="A58" s="52" t="s">
        <v>494</v>
      </c>
      <c r="B58" s="66" t="s">
        <v>495</v>
      </c>
      <c r="C58" s="66" t="s">
        <v>496</v>
      </c>
      <c r="D58" s="54" t="s">
        <v>460</v>
      </c>
      <c r="E58" s="63"/>
      <c r="F58" s="31" t="str">
        <f t="shared" si="5"/>
        <v>あぷ１５</v>
      </c>
      <c r="G58" s="31" t="str">
        <f t="shared" si="8"/>
        <v>田中　有紀</v>
      </c>
      <c r="H58" s="31" t="str">
        <f t="shared" si="6"/>
        <v>アプストTC</v>
      </c>
      <c r="I58" s="65" t="s">
        <v>16</v>
      </c>
      <c r="J58" s="65">
        <v>1969</v>
      </c>
      <c r="K58" s="33">
        <f t="shared" si="9"/>
        <v>57</v>
      </c>
      <c r="L58" s="31" t="str">
        <f t="shared" si="7"/>
        <v>OK</v>
      </c>
      <c r="M58" s="52" t="s">
        <v>497</v>
      </c>
    </row>
    <row r="59" spans="1:13" x14ac:dyDescent="0.2">
      <c r="A59" s="52" t="s">
        <v>498</v>
      </c>
      <c r="B59" s="64" t="s">
        <v>499</v>
      </c>
      <c r="C59" s="64" t="s">
        <v>500</v>
      </c>
      <c r="D59" s="54" t="s">
        <v>460</v>
      </c>
      <c r="E59" s="63"/>
      <c r="F59" s="31" t="str">
        <f t="shared" si="5"/>
        <v>あぷ１６</v>
      </c>
      <c r="G59" s="31" t="str">
        <f t="shared" si="8"/>
        <v>岡川謙二</v>
      </c>
      <c r="H59" s="31" t="str">
        <f t="shared" si="6"/>
        <v>アプストTC</v>
      </c>
      <c r="I59" s="65" t="s">
        <v>12</v>
      </c>
      <c r="J59" s="65">
        <v>1967</v>
      </c>
      <c r="K59" s="33">
        <f t="shared" si="9"/>
        <v>59</v>
      </c>
      <c r="L59" s="31" t="str">
        <f t="shared" si="7"/>
        <v>OK</v>
      </c>
      <c r="M59" s="52" t="s">
        <v>20</v>
      </c>
    </row>
    <row r="60" spans="1:13" x14ac:dyDescent="0.2">
      <c r="A60" s="52" t="s">
        <v>501</v>
      </c>
      <c r="B60" s="64" t="s">
        <v>502</v>
      </c>
      <c r="C60" s="64" t="s">
        <v>503</v>
      </c>
      <c r="D60" s="54" t="s">
        <v>460</v>
      </c>
      <c r="E60" s="63"/>
      <c r="F60" s="31" t="str">
        <f t="shared" si="5"/>
        <v>あぷ１７</v>
      </c>
      <c r="G60" s="31" t="str">
        <f t="shared" si="8"/>
        <v>稲泉聡</v>
      </c>
      <c r="H60" s="31" t="str">
        <f t="shared" si="6"/>
        <v>アプストTC</v>
      </c>
      <c r="I60" s="65" t="s">
        <v>12</v>
      </c>
      <c r="J60" s="65">
        <v>1967</v>
      </c>
      <c r="K60" s="33">
        <f t="shared" si="9"/>
        <v>59</v>
      </c>
      <c r="L60" s="31" t="str">
        <f t="shared" si="7"/>
        <v>OK</v>
      </c>
      <c r="M60" s="52" t="s">
        <v>20</v>
      </c>
    </row>
    <row r="61" spans="1:13" x14ac:dyDescent="0.2">
      <c r="A61" s="52" t="s">
        <v>504</v>
      </c>
      <c r="B61" s="64" t="s">
        <v>505</v>
      </c>
      <c r="C61" s="64" t="s">
        <v>506</v>
      </c>
      <c r="D61" s="54" t="s">
        <v>460</v>
      </c>
      <c r="E61" s="63"/>
      <c r="F61" s="31" t="str">
        <f t="shared" si="5"/>
        <v>あぷ１８</v>
      </c>
      <c r="G61" s="31" t="str">
        <f t="shared" si="8"/>
        <v>妹川寿明</v>
      </c>
      <c r="H61" s="31" t="str">
        <f t="shared" si="6"/>
        <v>アプストTC</v>
      </c>
      <c r="I61" s="65" t="s">
        <v>12</v>
      </c>
      <c r="J61" s="65">
        <v>1995</v>
      </c>
      <c r="K61" s="33">
        <f t="shared" si="9"/>
        <v>31</v>
      </c>
      <c r="L61" s="31" t="str">
        <f t="shared" si="7"/>
        <v>OK</v>
      </c>
      <c r="M61" s="59" t="s">
        <v>471</v>
      </c>
    </row>
    <row r="62" spans="1:13" x14ac:dyDescent="0.2">
      <c r="A62" s="52" t="s">
        <v>507</v>
      </c>
      <c r="B62" s="66" t="s">
        <v>508</v>
      </c>
      <c r="C62" s="66" t="s">
        <v>509</v>
      </c>
      <c r="D62" s="54" t="s">
        <v>460</v>
      </c>
      <c r="E62" s="67"/>
      <c r="F62" s="31" t="str">
        <f t="shared" si="5"/>
        <v>あぷ１９</v>
      </c>
      <c r="G62" s="31" t="str">
        <f t="shared" si="8"/>
        <v>永松貴子</v>
      </c>
      <c r="H62" s="31" t="str">
        <f t="shared" si="6"/>
        <v>アプストTC</v>
      </c>
      <c r="I62" s="65" t="s">
        <v>16</v>
      </c>
      <c r="J62" s="65">
        <v>1962</v>
      </c>
      <c r="K62" s="33">
        <f t="shared" si="9"/>
        <v>64</v>
      </c>
      <c r="L62" s="31" t="str">
        <f t="shared" si="7"/>
        <v>OK</v>
      </c>
      <c r="M62" s="52" t="s">
        <v>13</v>
      </c>
    </row>
    <row r="63" spans="1:13" x14ac:dyDescent="0.2">
      <c r="A63" s="52" t="s">
        <v>510</v>
      </c>
      <c r="B63" s="66" t="s">
        <v>511</v>
      </c>
      <c r="C63" s="66" t="s">
        <v>512</v>
      </c>
      <c r="D63" s="54" t="s">
        <v>460</v>
      </c>
      <c r="E63" s="63"/>
      <c r="F63" s="31" t="str">
        <f t="shared" si="5"/>
        <v>あぷ２０</v>
      </c>
      <c r="G63" s="31" t="str">
        <f t="shared" si="8"/>
        <v>藤原泰子</v>
      </c>
      <c r="H63" s="31" t="str">
        <f t="shared" si="6"/>
        <v>アプストTC</v>
      </c>
      <c r="I63" s="65" t="s">
        <v>16</v>
      </c>
      <c r="J63" s="65">
        <v>1965</v>
      </c>
      <c r="K63" s="33">
        <f t="shared" si="9"/>
        <v>61</v>
      </c>
      <c r="L63" s="31" t="str">
        <f t="shared" si="7"/>
        <v>OK</v>
      </c>
      <c r="M63" s="52" t="s">
        <v>513</v>
      </c>
    </row>
    <row r="64" spans="1:13" x14ac:dyDescent="0.2">
      <c r="A64" s="52" t="s">
        <v>514</v>
      </c>
      <c r="B64" s="64" t="s">
        <v>515</v>
      </c>
      <c r="C64" s="64" t="s">
        <v>516</v>
      </c>
      <c r="D64" s="54" t="s">
        <v>460</v>
      </c>
      <c r="E64" s="63"/>
      <c r="F64" s="31" t="str">
        <f t="shared" si="5"/>
        <v>あぷ２１</v>
      </c>
      <c r="G64" s="31" t="str">
        <f t="shared" si="8"/>
        <v>敦賀創一</v>
      </c>
      <c r="H64" s="31" t="str">
        <f t="shared" si="6"/>
        <v>アプストTC</v>
      </c>
      <c r="I64" s="65" t="s">
        <v>12</v>
      </c>
      <c r="J64" s="65">
        <v>1998</v>
      </c>
      <c r="K64" s="33">
        <f t="shared" si="9"/>
        <v>28</v>
      </c>
      <c r="L64" s="31" t="str">
        <f t="shared" si="7"/>
        <v>OK</v>
      </c>
      <c r="M64" s="52" t="s">
        <v>13</v>
      </c>
    </row>
    <row r="65" spans="1:13" x14ac:dyDescent="0.2">
      <c r="A65" s="52" t="s">
        <v>517</v>
      </c>
      <c r="B65" s="64" t="s">
        <v>518</v>
      </c>
      <c r="C65" s="64" t="s">
        <v>519</v>
      </c>
      <c r="D65" s="54" t="s">
        <v>460</v>
      </c>
      <c r="E65" s="63"/>
      <c r="F65" s="31" t="str">
        <f t="shared" si="5"/>
        <v>あぷ２２</v>
      </c>
      <c r="G65" s="31" t="str">
        <f t="shared" si="8"/>
        <v>有吉裕喜</v>
      </c>
      <c r="H65" s="31" t="str">
        <f t="shared" si="6"/>
        <v>アプストTC</v>
      </c>
      <c r="I65" s="65" t="s">
        <v>12</v>
      </c>
      <c r="J65" s="65">
        <v>1973</v>
      </c>
      <c r="K65" s="33">
        <f t="shared" si="9"/>
        <v>53</v>
      </c>
      <c r="L65" s="31" t="str">
        <f t="shared" si="7"/>
        <v>OK</v>
      </c>
      <c r="M65" s="52" t="s">
        <v>520</v>
      </c>
    </row>
    <row r="66" spans="1:13" x14ac:dyDescent="0.2">
      <c r="A66" s="52" t="s">
        <v>521</v>
      </c>
      <c r="B66" s="64" t="s">
        <v>522</v>
      </c>
      <c r="C66" s="64" t="s">
        <v>523</v>
      </c>
      <c r="D66" s="54" t="s">
        <v>460</v>
      </c>
      <c r="E66" s="63"/>
      <c r="F66" s="31" t="str">
        <f t="shared" si="5"/>
        <v>あぷ２３</v>
      </c>
      <c r="G66" s="31" t="str">
        <f t="shared" si="8"/>
        <v>松原礼</v>
      </c>
      <c r="H66" s="31" t="str">
        <f t="shared" si="6"/>
        <v>アプストTC</v>
      </c>
      <c r="I66" s="65" t="s">
        <v>12</v>
      </c>
      <c r="J66" s="65">
        <v>1987</v>
      </c>
      <c r="K66" s="33">
        <f t="shared" si="9"/>
        <v>39</v>
      </c>
      <c r="L66" s="31" t="str">
        <f t="shared" si="7"/>
        <v>OK</v>
      </c>
      <c r="M66" s="59" t="s">
        <v>471</v>
      </c>
    </row>
    <row r="67" spans="1:13" x14ac:dyDescent="0.2">
      <c r="A67" s="52" t="s">
        <v>524</v>
      </c>
      <c r="B67" s="66" t="s">
        <v>525</v>
      </c>
      <c r="C67" s="66" t="s">
        <v>526</v>
      </c>
      <c r="D67" s="54" t="s">
        <v>460</v>
      </c>
      <c r="E67" s="63"/>
      <c r="F67" s="31" t="str">
        <f t="shared" si="5"/>
        <v>あぷ２４</v>
      </c>
      <c r="G67" s="31" t="str">
        <f t="shared" si="8"/>
        <v>福岡由布加</v>
      </c>
      <c r="H67" s="31" t="str">
        <f t="shared" si="6"/>
        <v>アプストTC</v>
      </c>
      <c r="I67" s="65" t="s">
        <v>237</v>
      </c>
      <c r="J67" s="65">
        <v>1999</v>
      </c>
      <c r="K67" s="33">
        <f t="shared" si="9"/>
        <v>27</v>
      </c>
      <c r="L67" s="31" t="str">
        <f t="shared" si="7"/>
        <v>OK</v>
      </c>
      <c r="M67" s="59" t="s">
        <v>471</v>
      </c>
    </row>
    <row r="68" spans="1:13" x14ac:dyDescent="0.2">
      <c r="A68" s="52" t="s">
        <v>527</v>
      </c>
      <c r="B68" s="66" t="s">
        <v>525</v>
      </c>
      <c r="C68" s="66" t="s">
        <v>528</v>
      </c>
      <c r="D68" s="54" t="s">
        <v>460</v>
      </c>
      <c r="E68" s="63"/>
      <c r="F68" s="31" t="str">
        <f t="shared" si="5"/>
        <v>あぷ２５</v>
      </c>
      <c r="G68" s="31" t="str">
        <f t="shared" si="8"/>
        <v>福岡知奈美</v>
      </c>
      <c r="H68" s="31" t="str">
        <f t="shared" si="6"/>
        <v>アプストTC</v>
      </c>
      <c r="I68" s="65" t="s">
        <v>237</v>
      </c>
      <c r="J68" s="65">
        <v>2003</v>
      </c>
      <c r="K68" s="33">
        <f t="shared" si="9"/>
        <v>23</v>
      </c>
      <c r="L68" s="31" t="str">
        <f t="shared" si="7"/>
        <v>OK</v>
      </c>
      <c r="M68" s="52" t="s">
        <v>529</v>
      </c>
    </row>
    <row r="69" spans="1:13" x14ac:dyDescent="0.2">
      <c r="A69" s="52" t="s">
        <v>530</v>
      </c>
      <c r="B69" s="64" t="s">
        <v>531</v>
      </c>
      <c r="C69" s="64" t="s">
        <v>532</v>
      </c>
      <c r="D69" s="68" t="s">
        <v>460</v>
      </c>
      <c r="E69" s="63"/>
      <c r="F69" s="31" t="str">
        <f t="shared" si="5"/>
        <v>あぷ２６</v>
      </c>
      <c r="G69" s="31" t="str">
        <f t="shared" si="8"/>
        <v>宮村知宏</v>
      </c>
      <c r="H69" s="31" t="str">
        <f t="shared" si="6"/>
        <v>アプストTC</v>
      </c>
      <c r="I69" s="65" t="s">
        <v>218</v>
      </c>
      <c r="J69" s="65">
        <v>1971</v>
      </c>
      <c r="K69" s="69">
        <f t="shared" si="9"/>
        <v>55</v>
      </c>
      <c r="L69" s="31" t="str">
        <f t="shared" si="7"/>
        <v>OK</v>
      </c>
      <c r="M69" s="52" t="s">
        <v>533</v>
      </c>
    </row>
    <row r="70" spans="1:13" x14ac:dyDescent="0.2">
      <c r="A70" s="52" t="s">
        <v>534</v>
      </c>
      <c r="B70" s="66" t="s">
        <v>531</v>
      </c>
      <c r="C70" s="66" t="s">
        <v>535</v>
      </c>
      <c r="D70" s="68" t="s">
        <v>460</v>
      </c>
      <c r="E70" s="63"/>
      <c r="F70" s="31" t="str">
        <f t="shared" si="5"/>
        <v>あぷ２７</v>
      </c>
      <c r="G70" s="31" t="str">
        <f t="shared" si="8"/>
        <v>宮村朋子</v>
      </c>
      <c r="H70" s="31" t="str">
        <f t="shared" si="6"/>
        <v>アプストTC</v>
      </c>
      <c r="I70" s="65" t="s">
        <v>237</v>
      </c>
      <c r="J70" s="65">
        <v>1978</v>
      </c>
      <c r="K70" s="69">
        <f t="shared" si="9"/>
        <v>48</v>
      </c>
      <c r="L70" s="31" t="str">
        <f t="shared" si="7"/>
        <v>OK</v>
      </c>
      <c r="M70" s="52" t="s">
        <v>533</v>
      </c>
    </row>
    <row r="71" spans="1:13" x14ac:dyDescent="0.2">
      <c r="A71" s="52" t="s">
        <v>536</v>
      </c>
      <c r="B71" s="64" t="s">
        <v>537</v>
      </c>
      <c r="C71" s="64" t="s">
        <v>538</v>
      </c>
      <c r="D71" s="68" t="s">
        <v>460</v>
      </c>
      <c r="E71" s="63"/>
      <c r="F71" s="31" t="str">
        <f t="shared" si="5"/>
        <v>あぷ２８</v>
      </c>
      <c r="G71" s="31" t="str">
        <f t="shared" si="8"/>
        <v>北嶋謙一</v>
      </c>
      <c r="H71" s="31" t="str">
        <f t="shared" si="6"/>
        <v>アプストTC</v>
      </c>
      <c r="I71" s="65" t="s">
        <v>218</v>
      </c>
      <c r="J71" s="65">
        <v>1999</v>
      </c>
      <c r="K71" s="69">
        <f t="shared" si="9"/>
        <v>27</v>
      </c>
      <c r="L71" s="31" t="str">
        <f t="shared" si="7"/>
        <v>OK</v>
      </c>
      <c r="M71" s="52" t="s">
        <v>533</v>
      </c>
    </row>
    <row r="72" spans="1:13" x14ac:dyDescent="0.2">
      <c r="A72" s="52" t="s">
        <v>539</v>
      </c>
      <c r="B72" s="64" t="s">
        <v>540</v>
      </c>
      <c r="C72" s="64" t="s">
        <v>541</v>
      </c>
      <c r="D72" s="68" t="s">
        <v>460</v>
      </c>
      <c r="E72" s="63"/>
      <c r="F72" s="31" t="str">
        <f t="shared" si="5"/>
        <v>あぷ２９</v>
      </c>
      <c r="G72" s="31" t="str">
        <f t="shared" si="8"/>
        <v>竹村治</v>
      </c>
      <c r="H72" s="31" t="str">
        <f t="shared" si="6"/>
        <v>アプストTC</v>
      </c>
      <c r="I72" s="65" t="s">
        <v>218</v>
      </c>
      <c r="J72" s="65">
        <v>1961</v>
      </c>
      <c r="K72" s="69">
        <f t="shared" si="9"/>
        <v>65</v>
      </c>
      <c r="L72" s="31" t="str">
        <f t="shared" si="7"/>
        <v>OK</v>
      </c>
      <c r="M72" s="52" t="s">
        <v>542</v>
      </c>
    </row>
    <row r="73" spans="1:13" x14ac:dyDescent="0.2">
      <c r="A73" s="52" t="s">
        <v>543</v>
      </c>
      <c r="B73" s="64" t="s">
        <v>544</v>
      </c>
      <c r="C73" s="64" t="s">
        <v>294</v>
      </c>
      <c r="D73" s="68" t="s">
        <v>460</v>
      </c>
      <c r="E73" s="63"/>
      <c r="F73" s="31" t="str">
        <f t="shared" si="5"/>
        <v>あぷ３０</v>
      </c>
      <c r="G73" s="31" t="str">
        <f t="shared" si="8"/>
        <v>山崎豊</v>
      </c>
      <c r="H73" s="31" t="str">
        <f t="shared" si="6"/>
        <v>アプストTC</v>
      </c>
      <c r="I73" s="65" t="s">
        <v>218</v>
      </c>
      <c r="J73" s="40">
        <v>1975</v>
      </c>
      <c r="K73" s="69">
        <f t="shared" si="9"/>
        <v>51</v>
      </c>
      <c r="L73" s="31" t="str">
        <f t="shared" si="7"/>
        <v>OK</v>
      </c>
      <c r="M73" s="59" t="s">
        <v>471</v>
      </c>
    </row>
    <row r="74" spans="1:13" x14ac:dyDescent="0.2">
      <c r="A74" s="52" t="s">
        <v>545</v>
      </c>
      <c r="B74" s="66" t="s">
        <v>329</v>
      </c>
      <c r="C74" s="66" t="s">
        <v>546</v>
      </c>
      <c r="D74" s="68" t="s">
        <v>460</v>
      </c>
      <c r="E74" s="63"/>
      <c r="F74" s="31" t="str">
        <f t="shared" si="5"/>
        <v>あぷ３１</v>
      </c>
      <c r="G74" s="31" t="str">
        <f t="shared" si="8"/>
        <v>山田昌枝</v>
      </c>
      <c r="H74" s="31" t="str">
        <f t="shared" si="6"/>
        <v>アプストTC</v>
      </c>
      <c r="I74" s="65" t="s">
        <v>237</v>
      </c>
      <c r="J74" s="40">
        <v>1972</v>
      </c>
      <c r="K74" s="69">
        <f t="shared" si="9"/>
        <v>54</v>
      </c>
      <c r="L74" s="31" t="str">
        <f t="shared" si="7"/>
        <v>OK</v>
      </c>
      <c r="M74" s="28" t="s">
        <v>345</v>
      </c>
    </row>
    <row r="75" spans="1:13" x14ac:dyDescent="0.2">
      <c r="A75" s="52" t="s">
        <v>547</v>
      </c>
      <c r="B75" s="64" t="s">
        <v>548</v>
      </c>
      <c r="C75" s="64" t="s">
        <v>549</v>
      </c>
      <c r="D75" s="68" t="s">
        <v>460</v>
      </c>
      <c r="E75" s="63"/>
      <c r="F75" s="31" t="str">
        <f t="shared" si="5"/>
        <v>あぷ３２</v>
      </c>
      <c r="G75" s="31" t="str">
        <f t="shared" si="8"/>
        <v>吉本泰二</v>
      </c>
      <c r="H75" s="31" t="str">
        <f t="shared" si="6"/>
        <v>アプストTC</v>
      </c>
      <c r="I75" s="28" t="s">
        <v>218</v>
      </c>
      <c r="J75" s="40">
        <v>1976</v>
      </c>
      <c r="K75" s="69">
        <f t="shared" si="9"/>
        <v>50</v>
      </c>
      <c r="L75" s="31" t="str">
        <f t="shared" si="7"/>
        <v>OK</v>
      </c>
      <c r="M75" s="28" t="s">
        <v>315</v>
      </c>
    </row>
    <row r="76" spans="1:13" x14ac:dyDescent="0.2">
      <c r="A76" s="52" t="s">
        <v>943</v>
      </c>
      <c r="B76" s="64" t="s">
        <v>944</v>
      </c>
      <c r="C76" s="64" t="s">
        <v>945</v>
      </c>
      <c r="D76" s="68" t="s">
        <v>460</v>
      </c>
      <c r="E76" s="63"/>
      <c r="F76" s="31" t="str">
        <f t="shared" si="5"/>
        <v>あぷ３３</v>
      </c>
      <c r="G76" s="31" t="str">
        <f t="shared" si="8"/>
        <v>赤木拓</v>
      </c>
      <c r="H76" s="31" t="str">
        <f t="shared" si="6"/>
        <v>アプストTC</v>
      </c>
      <c r="I76" s="28" t="s">
        <v>218</v>
      </c>
      <c r="J76" s="40">
        <v>1979</v>
      </c>
      <c r="K76" s="69">
        <f t="shared" si="9"/>
        <v>47</v>
      </c>
      <c r="L76" s="31" t="str">
        <f t="shared" si="7"/>
        <v>OK</v>
      </c>
      <c r="M76" s="28" t="s">
        <v>315</v>
      </c>
    </row>
    <row r="77" spans="1:13" x14ac:dyDescent="0.2">
      <c r="A77" s="70"/>
      <c r="B77" s="70">
        <v>3</v>
      </c>
      <c r="C77" s="70"/>
      <c r="D77" s="46" t="s">
        <v>550</v>
      </c>
      <c r="E77" s="47"/>
      <c r="F77" s="48"/>
      <c r="G77" s="44"/>
      <c r="H77" s="46" t="str">
        <f t="shared" si="6"/>
        <v>２７人</v>
      </c>
      <c r="I77" s="70"/>
      <c r="J77" s="49"/>
      <c r="K77" s="50" t="str">
        <f t="shared" si="9"/>
        <v/>
      </c>
      <c r="L77" s="48"/>
      <c r="M77" s="45"/>
    </row>
    <row r="78" spans="1:13" s="81" customFormat="1" x14ac:dyDescent="0.2">
      <c r="A78" s="34" t="s">
        <v>227</v>
      </c>
      <c r="B78" s="71" t="s">
        <v>551</v>
      </c>
      <c r="C78" s="71" t="s">
        <v>552</v>
      </c>
      <c r="D78" s="34" t="s">
        <v>226</v>
      </c>
      <c r="E78" s="34"/>
      <c r="F78" s="72" t="str">
        <f t="shared" ref="F78:F104" si="10">A78</f>
        <v>あん０１</v>
      </c>
      <c r="G78" s="34" t="str">
        <f t="shared" ref="G78:G104" si="11">B78&amp;C78</f>
        <v>上津慶和</v>
      </c>
      <c r="H78" s="68" t="str">
        <f t="shared" si="6"/>
        <v>アンヴァース</v>
      </c>
      <c r="I78" s="29" t="s">
        <v>12</v>
      </c>
      <c r="J78" s="73">
        <v>1993</v>
      </c>
      <c r="K78" s="69">
        <f>IF(J78="","",(2026-J78))</f>
        <v>33</v>
      </c>
      <c r="L78" s="72" t="str">
        <f t="shared" ref="L78:L104" si="12">IF(G78="","",IF(COUNTIF($G$5:$G$605,G78)&gt;1,"2重登録","OK"))</f>
        <v>OK</v>
      </c>
      <c r="M78" s="74" t="s">
        <v>213</v>
      </c>
    </row>
    <row r="79" spans="1:13" s="81" customFormat="1" x14ac:dyDescent="0.2">
      <c r="A79" s="34" t="s">
        <v>553</v>
      </c>
      <c r="B79" s="32" t="s">
        <v>554</v>
      </c>
      <c r="C79" s="32" t="s">
        <v>555</v>
      </c>
      <c r="D79" s="34" t="s">
        <v>226</v>
      </c>
      <c r="E79" s="34"/>
      <c r="F79" s="72" t="str">
        <f t="shared" si="10"/>
        <v>あん０２</v>
      </c>
      <c r="G79" s="34" t="str">
        <f t="shared" si="11"/>
        <v>脇坂和樹</v>
      </c>
      <c r="H79" s="68" t="str">
        <f t="shared" si="6"/>
        <v>アンヴァース</v>
      </c>
      <c r="I79" s="29" t="s">
        <v>12</v>
      </c>
      <c r="J79" s="73">
        <v>1992</v>
      </c>
      <c r="K79" s="69">
        <f t="shared" ref="K79:K104" si="13">IF(J79="","",(2026-J79))</f>
        <v>34</v>
      </c>
      <c r="L79" s="72" t="str">
        <f t="shared" si="12"/>
        <v>OK</v>
      </c>
      <c r="M79" s="74" t="s">
        <v>13</v>
      </c>
    </row>
    <row r="80" spans="1:13" s="31" customFormat="1" x14ac:dyDescent="0.2">
      <c r="A80" s="34" t="s">
        <v>172</v>
      </c>
      <c r="B80" s="71" t="s">
        <v>556</v>
      </c>
      <c r="C80" s="71" t="s">
        <v>557</v>
      </c>
      <c r="D80" s="34" t="s">
        <v>226</v>
      </c>
      <c r="E80" s="34"/>
      <c r="F80" s="72" t="str">
        <f t="shared" si="10"/>
        <v>あん０３</v>
      </c>
      <c r="G80" s="34" t="str">
        <f t="shared" si="11"/>
        <v>小田紀彦</v>
      </c>
      <c r="H80" s="68" t="str">
        <f t="shared" si="6"/>
        <v>アンヴァース</v>
      </c>
      <c r="I80" s="29" t="s">
        <v>12</v>
      </c>
      <c r="J80" s="73">
        <v>1984</v>
      </c>
      <c r="K80" s="69">
        <f t="shared" si="13"/>
        <v>42</v>
      </c>
      <c r="L80" s="72" t="str">
        <f t="shared" si="12"/>
        <v>OK</v>
      </c>
      <c r="M80" s="74" t="s">
        <v>558</v>
      </c>
    </row>
    <row r="81" spans="1:13" s="81" customFormat="1" x14ac:dyDescent="0.2">
      <c r="A81" s="34" t="s">
        <v>173</v>
      </c>
      <c r="B81" s="32" t="s">
        <v>559</v>
      </c>
      <c r="C81" s="32" t="s">
        <v>560</v>
      </c>
      <c r="D81" s="34" t="s">
        <v>226</v>
      </c>
      <c r="E81" s="34"/>
      <c r="F81" s="72" t="str">
        <f t="shared" si="10"/>
        <v>あん０４</v>
      </c>
      <c r="G81" s="34" t="str">
        <f t="shared" si="11"/>
        <v>越智友基</v>
      </c>
      <c r="H81" s="68" t="str">
        <f t="shared" si="6"/>
        <v>アンヴァース</v>
      </c>
      <c r="I81" s="29" t="s">
        <v>12</v>
      </c>
      <c r="J81" s="73">
        <v>1987</v>
      </c>
      <c r="K81" s="69">
        <f t="shared" si="13"/>
        <v>39</v>
      </c>
      <c r="L81" s="72" t="str">
        <f t="shared" si="12"/>
        <v>OK</v>
      </c>
      <c r="M81" s="74" t="s">
        <v>558</v>
      </c>
    </row>
    <row r="82" spans="1:13" s="81" customFormat="1" x14ac:dyDescent="0.2">
      <c r="A82" s="34" t="s">
        <v>174</v>
      </c>
      <c r="B82" s="32" t="s">
        <v>561</v>
      </c>
      <c r="C82" s="32" t="s">
        <v>562</v>
      </c>
      <c r="D82" s="34" t="s">
        <v>226</v>
      </c>
      <c r="E82" s="34"/>
      <c r="F82" s="72" t="str">
        <f t="shared" si="10"/>
        <v>あん０５</v>
      </c>
      <c r="G82" s="34" t="str">
        <f t="shared" si="11"/>
        <v>辻本将士</v>
      </c>
      <c r="H82" s="68" t="str">
        <f t="shared" si="6"/>
        <v>アンヴァース</v>
      </c>
      <c r="I82" s="29" t="s">
        <v>12</v>
      </c>
      <c r="J82" s="73">
        <v>1986</v>
      </c>
      <c r="K82" s="69">
        <f t="shared" si="13"/>
        <v>40</v>
      </c>
      <c r="L82" s="72" t="str">
        <f t="shared" si="12"/>
        <v>OK</v>
      </c>
      <c r="M82" s="75" t="s">
        <v>238</v>
      </c>
    </row>
    <row r="83" spans="1:13" s="31" customFormat="1" x14ac:dyDescent="0.2">
      <c r="A83" s="34" t="s">
        <v>175</v>
      </c>
      <c r="B83" s="32" t="s">
        <v>563</v>
      </c>
      <c r="C83" s="32" t="s">
        <v>564</v>
      </c>
      <c r="D83" s="34" t="s">
        <v>226</v>
      </c>
      <c r="E83" s="34"/>
      <c r="F83" s="72" t="str">
        <f t="shared" si="10"/>
        <v>あん０６</v>
      </c>
      <c r="G83" s="34" t="str">
        <f t="shared" si="11"/>
        <v>津曲崇志</v>
      </c>
      <c r="H83" s="68" t="str">
        <f t="shared" si="6"/>
        <v>アンヴァース</v>
      </c>
      <c r="I83" s="29" t="s">
        <v>12</v>
      </c>
      <c r="J83" s="73">
        <v>1989</v>
      </c>
      <c r="K83" s="69">
        <f t="shared" si="13"/>
        <v>37</v>
      </c>
      <c r="L83" s="72" t="str">
        <f t="shared" si="12"/>
        <v>OK</v>
      </c>
      <c r="M83" s="74" t="s">
        <v>565</v>
      </c>
    </row>
    <row r="84" spans="1:13" s="31" customFormat="1" x14ac:dyDescent="0.2">
      <c r="A84" s="34" t="s">
        <v>176</v>
      </c>
      <c r="B84" s="32" t="s">
        <v>566</v>
      </c>
      <c r="C84" s="32" t="s">
        <v>567</v>
      </c>
      <c r="D84" s="34" t="s">
        <v>226</v>
      </c>
      <c r="E84" s="34"/>
      <c r="F84" s="72" t="str">
        <f t="shared" si="10"/>
        <v>あん０７</v>
      </c>
      <c r="G84" s="34" t="str">
        <f t="shared" si="11"/>
        <v>鍋内雄樹</v>
      </c>
      <c r="H84" s="68" t="str">
        <f t="shared" si="6"/>
        <v>アンヴァース</v>
      </c>
      <c r="I84" s="29" t="s">
        <v>12</v>
      </c>
      <c r="J84" s="73">
        <v>1990</v>
      </c>
      <c r="K84" s="69">
        <f t="shared" si="13"/>
        <v>36</v>
      </c>
      <c r="L84" s="72" t="str">
        <f t="shared" si="12"/>
        <v>OK</v>
      </c>
      <c r="M84" s="74" t="s">
        <v>568</v>
      </c>
    </row>
    <row r="85" spans="1:13" s="31" customFormat="1" x14ac:dyDescent="0.2">
      <c r="A85" s="34" t="s">
        <v>177</v>
      </c>
      <c r="B85" s="32" t="s">
        <v>569</v>
      </c>
      <c r="C85" s="32" t="s">
        <v>570</v>
      </c>
      <c r="D85" s="34" t="s">
        <v>226</v>
      </c>
      <c r="E85" s="34"/>
      <c r="F85" s="72" t="str">
        <f t="shared" si="10"/>
        <v>あん０８</v>
      </c>
      <c r="G85" s="34" t="str">
        <f t="shared" si="11"/>
        <v>桐原昇汰</v>
      </c>
      <c r="H85" s="68" t="str">
        <f t="shared" si="6"/>
        <v>アンヴァース</v>
      </c>
      <c r="I85" s="29" t="s">
        <v>12</v>
      </c>
      <c r="J85" s="73">
        <v>1994</v>
      </c>
      <c r="K85" s="69">
        <f t="shared" si="13"/>
        <v>32</v>
      </c>
      <c r="L85" s="72" t="str">
        <f t="shared" si="12"/>
        <v>OK</v>
      </c>
      <c r="M85" s="74" t="s">
        <v>207</v>
      </c>
    </row>
    <row r="86" spans="1:13" s="31" customFormat="1" x14ac:dyDescent="0.2">
      <c r="A86" s="34" t="s">
        <v>178</v>
      </c>
      <c r="B86" s="71" t="s">
        <v>571</v>
      </c>
      <c r="C86" s="71" t="s">
        <v>572</v>
      </c>
      <c r="D86" s="34" t="s">
        <v>226</v>
      </c>
      <c r="E86" s="34"/>
      <c r="F86" s="72" t="str">
        <f t="shared" si="10"/>
        <v>あん０９</v>
      </c>
      <c r="G86" s="34" t="str">
        <f t="shared" si="11"/>
        <v>松村友喜</v>
      </c>
      <c r="H86" s="68" t="str">
        <f t="shared" si="6"/>
        <v>アンヴァース</v>
      </c>
      <c r="I86" s="29" t="s">
        <v>12</v>
      </c>
      <c r="J86" s="73">
        <v>1988</v>
      </c>
      <c r="K86" s="69">
        <f t="shared" si="13"/>
        <v>38</v>
      </c>
      <c r="L86" s="72" t="str">
        <f t="shared" si="12"/>
        <v>OK</v>
      </c>
      <c r="M86" s="74" t="s">
        <v>13</v>
      </c>
    </row>
    <row r="87" spans="1:13" s="31" customFormat="1" x14ac:dyDescent="0.2">
      <c r="A87" s="34" t="s">
        <v>179</v>
      </c>
      <c r="B87" s="32" t="s">
        <v>573</v>
      </c>
      <c r="C87" s="32" t="s">
        <v>574</v>
      </c>
      <c r="D87" s="34" t="s">
        <v>226</v>
      </c>
      <c r="E87" s="34"/>
      <c r="F87" s="72" t="str">
        <f t="shared" si="10"/>
        <v>あん１０</v>
      </c>
      <c r="G87" s="34" t="str">
        <f t="shared" si="11"/>
        <v>薮内豪</v>
      </c>
      <c r="H87" s="68" t="str">
        <f t="shared" si="6"/>
        <v>アンヴァース</v>
      </c>
      <c r="I87" s="29" t="s">
        <v>12</v>
      </c>
      <c r="J87" s="73">
        <v>1986</v>
      </c>
      <c r="K87" s="69">
        <f t="shared" si="13"/>
        <v>40</v>
      </c>
      <c r="L87" s="72" t="str">
        <f t="shared" si="12"/>
        <v>OK</v>
      </c>
      <c r="M87" s="74" t="s">
        <v>17</v>
      </c>
    </row>
    <row r="88" spans="1:13" s="31" customFormat="1" x14ac:dyDescent="0.2">
      <c r="A88" s="34" t="s">
        <v>180</v>
      </c>
      <c r="B88" s="71" t="s">
        <v>575</v>
      </c>
      <c r="C88" s="71" t="s">
        <v>576</v>
      </c>
      <c r="D88" s="34" t="s">
        <v>226</v>
      </c>
      <c r="E88" s="34"/>
      <c r="F88" s="72" t="str">
        <f t="shared" si="10"/>
        <v>あん１１</v>
      </c>
      <c r="G88" s="34" t="str">
        <f t="shared" si="11"/>
        <v>山田佳明</v>
      </c>
      <c r="H88" s="68" t="str">
        <f t="shared" si="6"/>
        <v>アンヴァース</v>
      </c>
      <c r="I88" s="29" t="s">
        <v>12</v>
      </c>
      <c r="J88" s="73">
        <v>1986</v>
      </c>
      <c r="K88" s="69">
        <f t="shared" si="13"/>
        <v>40</v>
      </c>
      <c r="L88" s="72" t="str">
        <f t="shared" si="12"/>
        <v>OK</v>
      </c>
      <c r="M88" s="74" t="s">
        <v>289</v>
      </c>
    </row>
    <row r="89" spans="1:13" s="31" customFormat="1" x14ac:dyDescent="0.2">
      <c r="A89" s="34" t="s">
        <v>181</v>
      </c>
      <c r="B89" s="71" t="s">
        <v>577</v>
      </c>
      <c r="C89" s="71" t="s">
        <v>578</v>
      </c>
      <c r="D89" s="34" t="s">
        <v>226</v>
      </c>
      <c r="E89" s="34"/>
      <c r="F89" s="72" t="str">
        <f t="shared" si="10"/>
        <v>あん１２</v>
      </c>
      <c r="G89" s="34" t="str">
        <f t="shared" si="11"/>
        <v>政田秀栄</v>
      </c>
      <c r="H89" s="68" t="str">
        <f t="shared" si="6"/>
        <v>アンヴァース</v>
      </c>
      <c r="I89" s="29" t="s">
        <v>12</v>
      </c>
      <c r="J89" s="73">
        <v>1982</v>
      </c>
      <c r="K89" s="69">
        <f t="shared" si="13"/>
        <v>44</v>
      </c>
      <c r="L89" s="72" t="str">
        <f t="shared" si="12"/>
        <v>OK</v>
      </c>
      <c r="M89" s="74" t="s">
        <v>272</v>
      </c>
    </row>
    <row r="90" spans="1:13" s="31" customFormat="1" x14ac:dyDescent="0.2">
      <c r="A90" s="34" t="s">
        <v>182</v>
      </c>
      <c r="B90" s="32" t="s">
        <v>579</v>
      </c>
      <c r="C90" s="32" t="s">
        <v>580</v>
      </c>
      <c r="D90" s="34" t="s">
        <v>226</v>
      </c>
      <c r="E90" s="34"/>
      <c r="F90" s="72" t="str">
        <f t="shared" si="10"/>
        <v>あん１３</v>
      </c>
      <c r="G90" s="34" t="str">
        <f t="shared" si="11"/>
        <v>水島康夫</v>
      </c>
      <c r="H90" s="68" t="str">
        <f t="shared" si="6"/>
        <v>アンヴァース</v>
      </c>
      <c r="I90" s="29" t="s">
        <v>12</v>
      </c>
      <c r="J90" s="73">
        <v>1983</v>
      </c>
      <c r="K90" s="69">
        <f t="shared" si="13"/>
        <v>43</v>
      </c>
      <c r="L90" s="72" t="str">
        <f t="shared" si="12"/>
        <v>OK</v>
      </c>
      <c r="M90" s="74" t="s">
        <v>202</v>
      </c>
    </row>
    <row r="91" spans="1:13" s="31" customFormat="1" x14ac:dyDescent="0.2">
      <c r="A91" s="34" t="s">
        <v>183</v>
      </c>
      <c r="B91" s="32" t="s">
        <v>62</v>
      </c>
      <c r="C91" s="32" t="s">
        <v>269</v>
      </c>
      <c r="D91" s="34" t="s">
        <v>226</v>
      </c>
      <c r="E91" s="34"/>
      <c r="F91" s="72" t="str">
        <f t="shared" si="10"/>
        <v>あん１４</v>
      </c>
      <c r="G91" s="34" t="str">
        <f t="shared" si="11"/>
        <v>浅田恵亮</v>
      </c>
      <c r="H91" s="68" t="str">
        <f t="shared" si="6"/>
        <v>アンヴァース</v>
      </c>
      <c r="I91" s="29" t="s">
        <v>12</v>
      </c>
      <c r="J91" s="73">
        <v>1989</v>
      </c>
      <c r="K91" s="69">
        <f t="shared" si="13"/>
        <v>37</v>
      </c>
      <c r="L91" s="72" t="str">
        <f t="shared" si="12"/>
        <v>OK</v>
      </c>
      <c r="M91" s="74" t="s">
        <v>202</v>
      </c>
    </row>
    <row r="92" spans="1:13" s="31" customFormat="1" x14ac:dyDescent="0.2">
      <c r="A92" s="34" t="s">
        <v>184</v>
      </c>
      <c r="B92" s="32" t="s">
        <v>581</v>
      </c>
      <c r="C92" s="32" t="s">
        <v>582</v>
      </c>
      <c r="D92" s="34" t="s">
        <v>226</v>
      </c>
      <c r="E92" s="34"/>
      <c r="F92" s="72" t="str">
        <f t="shared" si="10"/>
        <v>あん１５</v>
      </c>
      <c r="G92" s="34" t="str">
        <f t="shared" si="11"/>
        <v>北村建</v>
      </c>
      <c r="H92" s="68" t="str">
        <f t="shared" si="6"/>
        <v>アンヴァース</v>
      </c>
      <c r="I92" s="29" t="s">
        <v>12</v>
      </c>
      <c r="J92" s="73">
        <v>1989</v>
      </c>
      <c r="K92" s="69">
        <f t="shared" si="13"/>
        <v>37</v>
      </c>
      <c r="L92" s="72" t="str">
        <f t="shared" si="12"/>
        <v>OK</v>
      </c>
      <c r="M92" s="74" t="s">
        <v>272</v>
      </c>
    </row>
    <row r="93" spans="1:13" s="31" customFormat="1" x14ac:dyDescent="0.2">
      <c r="A93" s="34" t="s">
        <v>185</v>
      </c>
      <c r="B93" s="32" t="s">
        <v>583</v>
      </c>
      <c r="C93" s="32" t="s">
        <v>584</v>
      </c>
      <c r="D93" s="34" t="s">
        <v>226</v>
      </c>
      <c r="E93" s="34"/>
      <c r="F93" s="72" t="str">
        <f t="shared" si="10"/>
        <v>あん１６</v>
      </c>
      <c r="G93" s="34" t="str">
        <f t="shared" si="11"/>
        <v>岡栄介</v>
      </c>
      <c r="H93" s="68" t="str">
        <f t="shared" si="6"/>
        <v>アンヴァース</v>
      </c>
      <c r="I93" s="29" t="s">
        <v>12</v>
      </c>
      <c r="J93" s="73">
        <v>1996</v>
      </c>
      <c r="K93" s="69">
        <f t="shared" si="13"/>
        <v>30</v>
      </c>
      <c r="L93" s="72" t="str">
        <f t="shared" si="12"/>
        <v>OK</v>
      </c>
      <c r="M93" s="74" t="s">
        <v>585</v>
      </c>
    </row>
    <row r="94" spans="1:13" s="31" customFormat="1" x14ac:dyDescent="0.2">
      <c r="A94" s="34" t="s">
        <v>186</v>
      </c>
      <c r="B94" s="32" t="s">
        <v>586</v>
      </c>
      <c r="C94" s="32" t="s">
        <v>587</v>
      </c>
      <c r="D94" s="34" t="s">
        <v>226</v>
      </c>
      <c r="E94" s="34"/>
      <c r="F94" s="72" t="str">
        <f t="shared" si="10"/>
        <v>あん１７</v>
      </c>
      <c r="G94" s="34" t="str">
        <f>B94&amp;C94</f>
        <v>猪飼尚輝</v>
      </c>
      <c r="H94" s="68" t="str">
        <f t="shared" si="6"/>
        <v>アンヴァース</v>
      </c>
      <c r="I94" s="29" t="s">
        <v>12</v>
      </c>
      <c r="J94" s="73">
        <v>1996</v>
      </c>
      <c r="K94" s="69">
        <f>IF(J94="","",(2026-J94))</f>
        <v>30</v>
      </c>
      <c r="L94" s="72" t="str">
        <f t="shared" si="12"/>
        <v>OK</v>
      </c>
      <c r="M94" s="74" t="s">
        <v>214</v>
      </c>
    </row>
    <row r="95" spans="1:13" s="31" customFormat="1" x14ac:dyDescent="0.2">
      <c r="A95" s="34" t="s">
        <v>187</v>
      </c>
      <c r="B95" s="76" t="s">
        <v>588</v>
      </c>
      <c r="C95" s="76" t="s">
        <v>562</v>
      </c>
      <c r="D95" s="34" t="s">
        <v>226</v>
      </c>
      <c r="E95" s="74"/>
      <c r="F95" s="77" t="str">
        <f t="shared" si="10"/>
        <v>あん１８</v>
      </c>
      <c r="G95" s="74" t="str">
        <f t="shared" si="11"/>
        <v>三箇将士</v>
      </c>
      <c r="H95" s="68" t="str">
        <f t="shared" si="6"/>
        <v>アンヴァース</v>
      </c>
      <c r="I95" s="78" t="s">
        <v>12</v>
      </c>
      <c r="J95" s="79">
        <v>1994</v>
      </c>
      <c r="K95" s="69">
        <f t="shared" si="13"/>
        <v>32</v>
      </c>
      <c r="L95" s="77" t="str">
        <f t="shared" si="12"/>
        <v>OK</v>
      </c>
      <c r="M95" s="74" t="s">
        <v>17</v>
      </c>
    </row>
    <row r="96" spans="1:13" s="31" customFormat="1" x14ac:dyDescent="0.2">
      <c r="A96" s="34" t="s">
        <v>188</v>
      </c>
      <c r="B96" s="76" t="s">
        <v>589</v>
      </c>
      <c r="C96" s="76" t="s">
        <v>590</v>
      </c>
      <c r="D96" s="34" t="s">
        <v>226</v>
      </c>
      <c r="E96" s="74"/>
      <c r="F96" s="77" t="str">
        <f t="shared" si="10"/>
        <v>あん１９</v>
      </c>
      <c r="G96" s="74" t="str">
        <f t="shared" si="11"/>
        <v>澤田純兵</v>
      </c>
      <c r="H96" s="68" t="str">
        <f t="shared" si="6"/>
        <v>アンヴァース</v>
      </c>
      <c r="I96" s="78" t="s">
        <v>12</v>
      </c>
      <c r="J96" s="79">
        <v>1997</v>
      </c>
      <c r="K96" s="69">
        <f t="shared" si="13"/>
        <v>29</v>
      </c>
      <c r="L96" s="77" t="str">
        <f t="shared" si="12"/>
        <v>OK</v>
      </c>
      <c r="M96" s="74" t="s">
        <v>17</v>
      </c>
    </row>
    <row r="97" spans="1:251" s="31" customFormat="1" x14ac:dyDescent="0.2">
      <c r="A97" s="34" t="s">
        <v>189</v>
      </c>
      <c r="B97" s="71" t="s">
        <v>591</v>
      </c>
      <c r="C97" s="71" t="s">
        <v>592</v>
      </c>
      <c r="D97" s="34" t="s">
        <v>226</v>
      </c>
      <c r="E97" s="34"/>
      <c r="F97" s="72" t="str">
        <f t="shared" si="10"/>
        <v>あん２０</v>
      </c>
      <c r="G97" s="34" t="str">
        <f t="shared" si="11"/>
        <v>片桐靖之</v>
      </c>
      <c r="H97" s="68" t="str">
        <f t="shared" si="6"/>
        <v>アンヴァース</v>
      </c>
      <c r="I97" s="29" t="s">
        <v>12</v>
      </c>
      <c r="J97" s="73">
        <v>1976</v>
      </c>
      <c r="K97" s="69">
        <f t="shared" si="13"/>
        <v>50</v>
      </c>
      <c r="L97" s="72" t="str">
        <f t="shared" si="12"/>
        <v>OK</v>
      </c>
      <c r="M97" s="74" t="s">
        <v>13</v>
      </c>
    </row>
    <row r="98" spans="1:251" s="31" customFormat="1" x14ac:dyDescent="0.2">
      <c r="A98" s="34" t="s">
        <v>190</v>
      </c>
      <c r="B98" s="80" t="s">
        <v>591</v>
      </c>
      <c r="C98" s="80" t="s">
        <v>593</v>
      </c>
      <c r="D98" s="34" t="s">
        <v>226</v>
      </c>
      <c r="E98" s="34"/>
      <c r="F98" s="72" t="str">
        <f t="shared" si="10"/>
        <v>あん２１</v>
      </c>
      <c r="G98" s="34" t="str">
        <f t="shared" si="11"/>
        <v>片桐美里</v>
      </c>
      <c r="H98" s="68" t="str">
        <f t="shared" si="6"/>
        <v>アンヴァース</v>
      </c>
      <c r="I98" s="81" t="s">
        <v>16</v>
      </c>
      <c r="J98" s="73">
        <v>1977</v>
      </c>
      <c r="K98" s="69">
        <f t="shared" si="13"/>
        <v>49</v>
      </c>
      <c r="L98" s="72" t="str">
        <f t="shared" si="12"/>
        <v>OK</v>
      </c>
      <c r="M98" s="74" t="s">
        <v>13</v>
      </c>
    </row>
    <row r="99" spans="1:251" s="31" customFormat="1" x14ac:dyDescent="0.2">
      <c r="A99" s="34" t="s">
        <v>191</v>
      </c>
      <c r="B99" s="71" t="s">
        <v>594</v>
      </c>
      <c r="C99" s="71" t="s">
        <v>595</v>
      </c>
      <c r="D99" s="34" t="s">
        <v>226</v>
      </c>
      <c r="E99" s="34"/>
      <c r="F99" s="72" t="str">
        <f t="shared" si="10"/>
        <v>あん２２</v>
      </c>
      <c r="G99" s="34" t="str">
        <f t="shared" si="11"/>
        <v>杉健次</v>
      </c>
      <c r="H99" s="68" t="str">
        <f t="shared" si="6"/>
        <v>アンヴァース</v>
      </c>
      <c r="I99" s="29" t="s">
        <v>12</v>
      </c>
      <c r="J99" s="73">
        <v>1977</v>
      </c>
      <c r="K99" s="69">
        <f t="shared" si="13"/>
        <v>49</v>
      </c>
      <c r="L99" s="72" t="str">
        <f t="shared" si="12"/>
        <v>OK</v>
      </c>
      <c r="M99" s="74" t="s">
        <v>378</v>
      </c>
    </row>
    <row r="100" spans="1:251" s="31" customFormat="1" x14ac:dyDescent="0.2">
      <c r="A100" s="34" t="s">
        <v>192</v>
      </c>
      <c r="B100" s="80" t="s">
        <v>596</v>
      </c>
      <c r="C100" s="80" t="s">
        <v>597</v>
      </c>
      <c r="D100" s="34" t="s">
        <v>226</v>
      </c>
      <c r="E100" s="34"/>
      <c r="F100" s="72" t="str">
        <f t="shared" si="10"/>
        <v>あん２３</v>
      </c>
      <c r="G100" s="34" t="str">
        <f t="shared" si="11"/>
        <v>大賀華子</v>
      </c>
      <c r="H100" s="68" t="str">
        <f t="shared" si="6"/>
        <v>アンヴァース</v>
      </c>
      <c r="I100" s="81" t="s">
        <v>16</v>
      </c>
      <c r="J100" s="73">
        <v>1976</v>
      </c>
      <c r="K100" s="69">
        <f t="shared" si="13"/>
        <v>50</v>
      </c>
      <c r="L100" s="72" t="str">
        <f t="shared" si="12"/>
        <v>OK</v>
      </c>
      <c r="M100" s="74" t="s">
        <v>378</v>
      </c>
    </row>
    <row r="101" spans="1:251" s="31" customFormat="1" x14ac:dyDescent="0.2">
      <c r="A101" s="34" t="s">
        <v>193</v>
      </c>
      <c r="B101" s="32" t="s">
        <v>598</v>
      </c>
      <c r="C101" s="32" t="s">
        <v>599</v>
      </c>
      <c r="D101" s="34" t="s">
        <v>226</v>
      </c>
      <c r="E101" s="34"/>
      <c r="F101" s="72" t="str">
        <f t="shared" si="10"/>
        <v>あん２４</v>
      </c>
      <c r="G101" s="34" t="str">
        <f t="shared" si="11"/>
        <v>松尾吉峰</v>
      </c>
      <c r="H101" s="68" t="str">
        <f t="shared" si="6"/>
        <v>アンヴァース</v>
      </c>
      <c r="I101" s="29" t="s">
        <v>12</v>
      </c>
      <c r="J101" s="73">
        <v>1999</v>
      </c>
      <c r="K101" s="69">
        <f t="shared" si="13"/>
        <v>27</v>
      </c>
      <c r="L101" s="72" t="str">
        <f t="shared" si="12"/>
        <v>OK</v>
      </c>
      <c r="M101" s="74" t="s">
        <v>290</v>
      </c>
    </row>
    <row r="102" spans="1:251" s="78" customFormat="1" x14ac:dyDescent="0.2">
      <c r="A102" s="34" t="s">
        <v>194</v>
      </c>
      <c r="B102" s="76" t="s">
        <v>600</v>
      </c>
      <c r="C102" s="76" t="s">
        <v>601</v>
      </c>
      <c r="D102" s="34" t="s">
        <v>226</v>
      </c>
      <c r="E102" s="74"/>
      <c r="F102" s="77" t="str">
        <f t="shared" si="10"/>
        <v>あん２５</v>
      </c>
      <c r="G102" s="74" t="str">
        <f t="shared" si="11"/>
        <v>小澤聖輝</v>
      </c>
      <c r="H102" s="68" t="str">
        <f t="shared" si="6"/>
        <v>アンヴァース</v>
      </c>
      <c r="I102" s="78" t="s">
        <v>12</v>
      </c>
      <c r="J102" s="79">
        <v>1998</v>
      </c>
      <c r="K102" s="69">
        <f t="shared" si="13"/>
        <v>28</v>
      </c>
      <c r="L102" s="77" t="str">
        <f t="shared" si="12"/>
        <v>OK</v>
      </c>
      <c r="M102" s="74" t="s">
        <v>290</v>
      </c>
    </row>
    <row r="103" spans="1:251" s="78" customFormat="1" x14ac:dyDescent="0.2">
      <c r="A103" s="34" t="s">
        <v>602</v>
      </c>
      <c r="B103" s="75" t="s">
        <v>603</v>
      </c>
      <c r="C103" s="75" t="s">
        <v>604</v>
      </c>
      <c r="D103" s="34" t="s">
        <v>226</v>
      </c>
      <c r="E103" s="34"/>
      <c r="F103" s="72" t="str">
        <f t="shared" si="10"/>
        <v>あん２６</v>
      </c>
      <c r="G103" s="34" t="str">
        <f t="shared" si="11"/>
        <v>土肥郁菜</v>
      </c>
      <c r="H103" s="68" t="str">
        <f t="shared" si="6"/>
        <v>アンヴァース</v>
      </c>
      <c r="I103" s="81" t="s">
        <v>16</v>
      </c>
      <c r="J103" s="73">
        <v>1993</v>
      </c>
      <c r="K103" s="69">
        <f t="shared" si="13"/>
        <v>33</v>
      </c>
      <c r="L103" s="72" t="str">
        <f t="shared" si="12"/>
        <v>OK</v>
      </c>
      <c r="M103" s="74" t="s">
        <v>378</v>
      </c>
    </row>
    <row r="104" spans="1:251" s="78" customFormat="1" x14ac:dyDescent="0.2">
      <c r="A104" s="34" t="s">
        <v>605</v>
      </c>
      <c r="B104" s="80" t="s">
        <v>14</v>
      </c>
      <c r="C104" s="80" t="s">
        <v>606</v>
      </c>
      <c r="D104" s="34" t="s">
        <v>226</v>
      </c>
      <c r="E104" s="74"/>
      <c r="F104" s="77" t="str">
        <f t="shared" si="10"/>
        <v>あん２７</v>
      </c>
      <c r="G104" s="74" t="str">
        <f t="shared" si="11"/>
        <v>青木奈菜</v>
      </c>
      <c r="H104" s="68" t="str">
        <f t="shared" si="6"/>
        <v>アンヴァース</v>
      </c>
      <c r="I104" s="81" t="s">
        <v>16</v>
      </c>
      <c r="J104" s="79">
        <v>2006</v>
      </c>
      <c r="K104" s="69">
        <f t="shared" si="13"/>
        <v>20</v>
      </c>
      <c r="L104" s="77" t="str">
        <f t="shared" si="12"/>
        <v>OK</v>
      </c>
      <c r="M104" s="74" t="s">
        <v>378</v>
      </c>
    </row>
    <row r="105" spans="1:251" x14ac:dyDescent="0.2">
      <c r="A105" s="70"/>
      <c r="B105" s="70">
        <v>4</v>
      </c>
      <c r="C105" s="70"/>
      <c r="D105" s="46" t="s">
        <v>607</v>
      </c>
      <c r="E105" s="47"/>
      <c r="F105" s="48"/>
      <c r="G105" s="44"/>
      <c r="H105" s="46" t="str">
        <f t="shared" si="6"/>
        <v>２４人</v>
      </c>
      <c r="I105" s="70"/>
      <c r="J105" s="49"/>
      <c r="K105" s="50" t="str">
        <f t="shared" si="9"/>
        <v/>
      </c>
      <c r="L105" s="48"/>
      <c r="M105" s="45"/>
    </row>
    <row r="106" spans="1:251" s="149" customFormat="1" x14ac:dyDescent="0.2">
      <c r="A106" s="78" t="s">
        <v>65</v>
      </c>
      <c r="B106" s="78" t="s">
        <v>66</v>
      </c>
      <c r="C106" s="31" t="s">
        <v>67</v>
      </c>
      <c r="D106" s="29" t="s">
        <v>64</v>
      </c>
      <c r="E106" s="30"/>
      <c r="F106" s="77" t="str">
        <f t="shared" ref="F106:F132" si="14">A106</f>
        <v>け０１</v>
      </c>
      <c r="G106" s="31" t="str">
        <f t="shared" ref="G106:G132" si="15">B106&amp;C106</f>
        <v>稲岡和紀</v>
      </c>
      <c r="H106" s="31" t="s">
        <v>608</v>
      </c>
      <c r="I106" s="29" t="s">
        <v>12</v>
      </c>
      <c r="J106" s="34">
        <v>1978</v>
      </c>
      <c r="K106" s="33">
        <f t="shared" si="9"/>
        <v>48</v>
      </c>
      <c r="L106" s="31" t="str">
        <f t="shared" ref="L106:L132" si="16">IF(G106="","",IF(COUNTIF($G$4:$G$104,G106)&gt;1,"2重登録","OK"))</f>
        <v>OK</v>
      </c>
      <c r="M106" s="82" t="s">
        <v>18</v>
      </c>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c r="CJ106" s="31"/>
      <c r="CK106" s="31"/>
      <c r="CL106" s="31"/>
      <c r="CM106" s="31"/>
      <c r="CN106" s="31"/>
      <c r="CO106" s="31"/>
      <c r="CP106" s="31"/>
      <c r="CQ106" s="31"/>
      <c r="CR106" s="31"/>
      <c r="CS106" s="31"/>
      <c r="CT106" s="31"/>
      <c r="CU106" s="31"/>
      <c r="CV106" s="31"/>
      <c r="CW106" s="31"/>
      <c r="CX106" s="31"/>
      <c r="CY106" s="31"/>
      <c r="CZ106" s="31"/>
      <c r="DA106" s="31"/>
      <c r="DB106" s="31"/>
      <c r="DC106" s="31"/>
      <c r="DD106" s="31"/>
      <c r="DE106" s="31"/>
      <c r="DF106" s="31"/>
      <c r="DG106" s="31"/>
      <c r="DH106" s="31"/>
      <c r="DI106" s="31"/>
      <c r="DJ106" s="31"/>
      <c r="DK106" s="31"/>
      <c r="DL106" s="31"/>
      <c r="DM106" s="31"/>
      <c r="DN106" s="31"/>
      <c r="DO106" s="31"/>
      <c r="DP106" s="31"/>
      <c r="DQ106" s="31"/>
      <c r="DR106" s="31"/>
      <c r="DS106" s="31"/>
      <c r="DT106" s="31"/>
      <c r="DU106" s="31"/>
      <c r="DV106" s="31"/>
      <c r="DW106" s="31"/>
      <c r="DX106" s="31"/>
      <c r="DY106" s="31"/>
      <c r="DZ106" s="31"/>
      <c r="EA106" s="31"/>
      <c r="EB106" s="31"/>
      <c r="EC106" s="31"/>
      <c r="ED106" s="31"/>
      <c r="EE106" s="31"/>
      <c r="EF106" s="31"/>
      <c r="EG106" s="31"/>
      <c r="EH106" s="31"/>
      <c r="EI106" s="31"/>
      <c r="EJ106" s="31"/>
      <c r="EK106" s="31"/>
      <c r="EL106" s="31"/>
      <c r="EM106" s="31"/>
      <c r="EN106" s="31"/>
      <c r="EO106" s="31"/>
      <c r="EP106" s="31"/>
      <c r="EQ106" s="31"/>
      <c r="ER106" s="31"/>
      <c r="ES106" s="31"/>
      <c r="ET106" s="31"/>
      <c r="EU106" s="31"/>
      <c r="EV106" s="31"/>
      <c r="EW106" s="31"/>
      <c r="EX106" s="31"/>
      <c r="EY106" s="31"/>
      <c r="EZ106" s="31"/>
      <c r="FA106" s="31"/>
      <c r="FB106" s="31"/>
      <c r="FC106" s="31"/>
      <c r="FD106" s="31"/>
      <c r="FE106" s="31"/>
      <c r="FF106" s="31"/>
      <c r="FG106" s="31"/>
      <c r="FH106" s="31"/>
      <c r="FI106" s="31"/>
      <c r="FJ106" s="31"/>
      <c r="FK106" s="31"/>
      <c r="FL106" s="31"/>
      <c r="FM106" s="31"/>
      <c r="FN106" s="31"/>
      <c r="FO106" s="31"/>
      <c r="FP106" s="31"/>
      <c r="FQ106" s="31"/>
      <c r="FR106" s="31"/>
      <c r="FS106" s="31"/>
      <c r="FT106" s="31"/>
      <c r="FU106" s="31"/>
      <c r="FV106" s="31"/>
      <c r="FW106" s="31"/>
      <c r="FX106" s="31"/>
      <c r="FY106" s="31"/>
      <c r="FZ106" s="31"/>
      <c r="GA106" s="31"/>
      <c r="GB106" s="31"/>
      <c r="GC106" s="31"/>
      <c r="GD106" s="31"/>
      <c r="GE106" s="31"/>
      <c r="GF106" s="31"/>
      <c r="GG106" s="31"/>
      <c r="GH106" s="31"/>
      <c r="GI106" s="31"/>
      <c r="GJ106" s="31"/>
      <c r="GK106" s="31"/>
      <c r="GL106" s="31"/>
      <c r="GM106" s="31"/>
      <c r="GN106" s="31"/>
      <c r="GO106" s="31"/>
      <c r="GP106" s="31"/>
      <c r="GQ106" s="31"/>
      <c r="GR106" s="31"/>
      <c r="GS106" s="31"/>
      <c r="GT106" s="31"/>
      <c r="GU106" s="31"/>
      <c r="GV106" s="31"/>
      <c r="GW106" s="31"/>
      <c r="GX106" s="31"/>
      <c r="GY106" s="31"/>
      <c r="GZ106" s="31"/>
      <c r="HA106" s="31"/>
      <c r="HB106" s="31"/>
      <c r="HC106" s="31"/>
      <c r="HD106" s="31"/>
      <c r="HE106" s="31"/>
      <c r="HF106" s="31"/>
      <c r="HG106" s="31"/>
      <c r="HH106" s="31"/>
      <c r="HI106" s="31"/>
      <c r="HJ106" s="31"/>
      <c r="HK106" s="31"/>
      <c r="HL106" s="31"/>
      <c r="HM106" s="31"/>
      <c r="HN106" s="31"/>
      <c r="HO106" s="31"/>
      <c r="HP106" s="31"/>
      <c r="HQ106" s="31"/>
      <c r="HR106" s="31"/>
      <c r="HS106" s="31"/>
      <c r="HT106" s="31"/>
      <c r="HU106" s="31"/>
      <c r="HV106" s="31"/>
      <c r="HW106" s="31"/>
      <c r="HX106" s="31"/>
      <c r="HY106" s="31"/>
      <c r="HZ106" s="31"/>
      <c r="IA106" s="31"/>
      <c r="IB106" s="31"/>
      <c r="IC106" s="31"/>
      <c r="ID106" s="31"/>
      <c r="IE106" s="31"/>
      <c r="IF106" s="31"/>
      <c r="IG106" s="31"/>
      <c r="IH106" s="31"/>
      <c r="II106" s="31"/>
      <c r="IJ106" s="31"/>
      <c r="IK106" s="31"/>
      <c r="IL106" s="31"/>
      <c r="IM106" s="31"/>
      <c r="IN106" s="31"/>
      <c r="IO106" s="31"/>
      <c r="IP106" s="31"/>
      <c r="IQ106" s="31"/>
    </row>
    <row r="107" spans="1:251" s="115" customFormat="1" x14ac:dyDescent="0.2">
      <c r="A107" s="78" t="s">
        <v>609</v>
      </c>
      <c r="B107" s="78" t="s">
        <v>69</v>
      </c>
      <c r="C107" s="31" t="s">
        <v>71</v>
      </c>
      <c r="D107" s="29" t="s">
        <v>64</v>
      </c>
      <c r="E107" s="30"/>
      <c r="F107" s="77" t="str">
        <f t="shared" si="14"/>
        <v>け０２</v>
      </c>
      <c r="G107" s="31" t="str">
        <f t="shared" si="15"/>
        <v>上村　武</v>
      </c>
      <c r="H107" s="31" t="s">
        <v>608</v>
      </c>
      <c r="I107" s="29" t="s">
        <v>12</v>
      </c>
      <c r="J107" s="34">
        <v>1978</v>
      </c>
      <c r="K107" s="33">
        <f t="shared" si="9"/>
        <v>48</v>
      </c>
      <c r="L107" s="31" t="str">
        <f t="shared" si="16"/>
        <v>OK</v>
      </c>
      <c r="M107" s="31" t="s">
        <v>13</v>
      </c>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c r="CJ107" s="31"/>
      <c r="CK107" s="31"/>
      <c r="CL107" s="31"/>
      <c r="CM107" s="31"/>
      <c r="CN107" s="31"/>
      <c r="CO107" s="31"/>
      <c r="CP107" s="31"/>
      <c r="CQ107" s="31"/>
      <c r="CR107" s="31"/>
      <c r="CS107" s="31"/>
      <c r="CT107" s="31"/>
      <c r="CU107" s="31"/>
      <c r="CV107" s="31"/>
      <c r="CW107" s="31"/>
      <c r="CX107" s="31"/>
      <c r="CY107" s="31"/>
      <c r="CZ107" s="31"/>
      <c r="DA107" s="31"/>
      <c r="DB107" s="31"/>
      <c r="DC107" s="31"/>
      <c r="DD107" s="31"/>
      <c r="DE107" s="31"/>
      <c r="DF107" s="31"/>
      <c r="DG107" s="31"/>
      <c r="DH107" s="31"/>
      <c r="DI107" s="31"/>
      <c r="DJ107" s="31"/>
      <c r="DK107" s="31"/>
      <c r="DL107" s="31"/>
      <c r="DM107" s="31"/>
      <c r="DN107" s="31"/>
      <c r="DO107" s="31"/>
      <c r="DP107" s="31"/>
      <c r="DQ107" s="31"/>
      <c r="DR107" s="31"/>
      <c r="DS107" s="31"/>
      <c r="DT107" s="31"/>
      <c r="DU107" s="31"/>
      <c r="DV107" s="31"/>
      <c r="DW107" s="31"/>
      <c r="DX107" s="31"/>
      <c r="DY107" s="31"/>
      <c r="DZ107" s="31"/>
      <c r="EA107" s="31"/>
      <c r="EB107" s="31"/>
      <c r="EC107" s="31"/>
      <c r="ED107" s="31"/>
      <c r="EE107" s="31"/>
      <c r="EF107" s="31"/>
      <c r="EG107" s="31"/>
      <c r="EH107" s="31"/>
      <c r="EI107" s="31"/>
      <c r="EJ107" s="31"/>
      <c r="EK107" s="31"/>
      <c r="EL107" s="31"/>
      <c r="EM107" s="31"/>
      <c r="EN107" s="31"/>
      <c r="EO107" s="31"/>
      <c r="EP107" s="31"/>
      <c r="EQ107" s="31"/>
      <c r="ER107" s="31"/>
      <c r="ES107" s="31"/>
      <c r="ET107" s="31"/>
      <c r="EU107" s="31"/>
      <c r="EV107" s="31"/>
      <c r="EW107" s="31"/>
      <c r="EX107" s="31"/>
      <c r="EY107" s="31"/>
      <c r="EZ107" s="31"/>
      <c r="FA107" s="31"/>
      <c r="FB107" s="31"/>
      <c r="FC107" s="31"/>
      <c r="FD107" s="31"/>
      <c r="FE107" s="31"/>
      <c r="FF107" s="31"/>
      <c r="FG107" s="31"/>
      <c r="FH107" s="31"/>
      <c r="FI107" s="31"/>
      <c r="FJ107" s="31"/>
      <c r="FK107" s="31"/>
      <c r="FL107" s="31"/>
      <c r="FM107" s="31"/>
      <c r="FN107" s="31"/>
      <c r="FO107" s="31"/>
      <c r="FP107" s="31"/>
      <c r="FQ107" s="31"/>
      <c r="FR107" s="31"/>
      <c r="FS107" s="31"/>
      <c r="FT107" s="31"/>
      <c r="FU107" s="31"/>
      <c r="FV107" s="31"/>
      <c r="FW107" s="31"/>
      <c r="FX107" s="31"/>
      <c r="FY107" s="31"/>
      <c r="FZ107" s="31"/>
      <c r="GA107" s="31"/>
      <c r="GB107" s="31"/>
      <c r="GC107" s="31"/>
      <c r="GD107" s="31"/>
      <c r="GE107" s="31"/>
      <c r="GF107" s="31"/>
      <c r="GG107" s="31"/>
      <c r="GH107" s="31"/>
      <c r="GI107" s="31"/>
      <c r="GJ107" s="31"/>
      <c r="GK107" s="31"/>
      <c r="GL107" s="31"/>
      <c r="GM107" s="31"/>
      <c r="GN107" s="31"/>
      <c r="GO107" s="31"/>
      <c r="GP107" s="31"/>
      <c r="GQ107" s="31"/>
      <c r="GR107" s="31"/>
      <c r="GS107" s="31"/>
      <c r="GT107" s="31"/>
      <c r="GU107" s="31"/>
      <c r="GV107" s="31"/>
      <c r="GW107" s="31"/>
      <c r="GX107" s="31"/>
      <c r="GY107" s="31"/>
      <c r="GZ107" s="31"/>
      <c r="HA107" s="31"/>
      <c r="HB107" s="31"/>
      <c r="HC107" s="31"/>
      <c r="HD107" s="31"/>
      <c r="HE107" s="31"/>
      <c r="HF107" s="31"/>
      <c r="HG107" s="31"/>
      <c r="HH107" s="31"/>
      <c r="HI107" s="31"/>
      <c r="HJ107" s="31"/>
      <c r="HK107" s="31"/>
      <c r="HL107" s="31"/>
      <c r="HM107" s="31"/>
      <c r="HN107" s="31"/>
      <c r="HO107" s="31"/>
      <c r="HP107" s="31"/>
      <c r="HQ107" s="31"/>
      <c r="HR107" s="31"/>
      <c r="HS107" s="31"/>
      <c r="HT107" s="31"/>
      <c r="HU107" s="31"/>
      <c r="HV107" s="31"/>
      <c r="HW107" s="31"/>
      <c r="HX107" s="31"/>
      <c r="HY107" s="31"/>
      <c r="HZ107" s="31"/>
      <c r="IA107" s="31"/>
      <c r="IB107" s="31"/>
      <c r="IC107" s="31"/>
      <c r="ID107" s="31"/>
      <c r="IE107" s="31"/>
      <c r="IF107" s="31"/>
      <c r="IG107" s="31"/>
      <c r="IH107" s="31"/>
      <c r="II107" s="31"/>
      <c r="IJ107" s="31"/>
      <c r="IK107" s="31"/>
      <c r="IL107" s="31"/>
      <c r="IM107" s="31"/>
      <c r="IN107" s="31"/>
      <c r="IO107" s="31"/>
      <c r="IP107" s="31"/>
      <c r="IQ107" s="31"/>
    </row>
    <row r="108" spans="1:251" s="115" customFormat="1" x14ac:dyDescent="0.2">
      <c r="A108" s="78" t="s">
        <v>68</v>
      </c>
      <c r="B108" s="83" t="s">
        <v>15</v>
      </c>
      <c r="C108" s="36" t="s">
        <v>73</v>
      </c>
      <c r="D108" s="31" t="s">
        <v>64</v>
      </c>
      <c r="E108" s="30"/>
      <c r="F108" s="77" t="str">
        <f t="shared" si="14"/>
        <v>け０３</v>
      </c>
      <c r="G108" s="31" t="str">
        <f t="shared" si="15"/>
        <v>川上悠作</v>
      </c>
      <c r="H108" s="31" t="s">
        <v>608</v>
      </c>
      <c r="I108" s="29" t="s">
        <v>12</v>
      </c>
      <c r="J108" s="32">
        <v>2000</v>
      </c>
      <c r="K108" s="33">
        <f t="shared" si="9"/>
        <v>26</v>
      </c>
      <c r="L108" s="31" t="str">
        <f t="shared" si="16"/>
        <v>OK</v>
      </c>
      <c r="M108" s="82" t="s">
        <v>18</v>
      </c>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c r="CQ108" s="31"/>
      <c r="CR108" s="31"/>
      <c r="CS108" s="31"/>
      <c r="CT108" s="31"/>
      <c r="CU108" s="31"/>
      <c r="CV108" s="31"/>
      <c r="CW108" s="31"/>
      <c r="CX108" s="31"/>
      <c r="CY108" s="31"/>
      <c r="CZ108" s="31"/>
      <c r="DA108" s="31"/>
      <c r="DB108" s="31"/>
      <c r="DC108" s="31"/>
      <c r="DD108" s="31"/>
      <c r="DE108" s="31"/>
      <c r="DF108" s="31"/>
      <c r="DG108" s="31"/>
      <c r="DH108" s="31"/>
      <c r="DI108" s="31"/>
      <c r="DJ108" s="31"/>
      <c r="DK108" s="31"/>
      <c r="DL108" s="31"/>
      <c r="DM108" s="31"/>
      <c r="DN108" s="31"/>
      <c r="DO108" s="31"/>
      <c r="DP108" s="31"/>
      <c r="DQ108" s="31"/>
      <c r="DR108" s="31"/>
      <c r="DS108" s="31"/>
      <c r="DT108" s="31"/>
      <c r="DU108" s="31"/>
      <c r="DV108" s="31"/>
      <c r="DW108" s="31"/>
      <c r="DX108" s="31"/>
      <c r="DY108" s="31"/>
      <c r="DZ108" s="31"/>
      <c r="EA108" s="31"/>
      <c r="EB108" s="31"/>
      <c r="EC108" s="31"/>
      <c r="ED108" s="31"/>
      <c r="EE108" s="31"/>
      <c r="EF108" s="31"/>
      <c r="EG108" s="31"/>
      <c r="EH108" s="31"/>
      <c r="EI108" s="31"/>
      <c r="EJ108" s="31"/>
      <c r="EK108" s="31"/>
      <c r="EL108" s="31"/>
      <c r="EM108" s="31"/>
      <c r="EN108" s="31"/>
      <c r="EO108" s="31"/>
      <c r="EP108" s="31"/>
      <c r="EQ108" s="31"/>
      <c r="ER108" s="31"/>
      <c r="ES108" s="31"/>
      <c r="ET108" s="31"/>
      <c r="EU108" s="31"/>
      <c r="EV108" s="31"/>
      <c r="EW108" s="31"/>
      <c r="EX108" s="31"/>
      <c r="EY108" s="31"/>
      <c r="EZ108" s="31"/>
      <c r="FA108" s="31"/>
      <c r="FB108" s="31"/>
      <c r="FC108" s="31"/>
      <c r="FD108" s="31"/>
      <c r="FE108" s="31"/>
      <c r="FF108" s="31"/>
      <c r="FG108" s="31"/>
      <c r="FH108" s="31"/>
      <c r="FI108" s="31"/>
      <c r="FJ108" s="31"/>
      <c r="FK108" s="31"/>
      <c r="FL108" s="31"/>
      <c r="FM108" s="31"/>
      <c r="FN108" s="31"/>
      <c r="FO108" s="31"/>
      <c r="FP108" s="31"/>
      <c r="FQ108" s="31"/>
      <c r="FR108" s="31"/>
      <c r="FS108" s="31"/>
      <c r="FT108" s="31"/>
      <c r="FU108" s="31"/>
      <c r="FV108" s="31"/>
      <c r="FW108" s="31"/>
      <c r="FX108" s="31"/>
      <c r="FY108" s="31"/>
      <c r="FZ108" s="31"/>
      <c r="GA108" s="31"/>
      <c r="GB108" s="31"/>
      <c r="GC108" s="31"/>
      <c r="GD108" s="31"/>
      <c r="GE108" s="31"/>
      <c r="GF108" s="31"/>
      <c r="GG108" s="31"/>
      <c r="GH108" s="31"/>
      <c r="GI108" s="31"/>
      <c r="GJ108" s="31"/>
      <c r="GK108" s="31"/>
      <c r="GL108" s="31"/>
      <c r="GM108" s="31"/>
      <c r="GN108" s="31"/>
      <c r="GO108" s="31"/>
      <c r="GP108" s="31"/>
      <c r="GQ108" s="31"/>
      <c r="GR108" s="31"/>
      <c r="GS108" s="31"/>
      <c r="GT108" s="31"/>
      <c r="GU108" s="31"/>
      <c r="GV108" s="31"/>
      <c r="GW108" s="31"/>
      <c r="GX108" s="31"/>
      <c r="GY108" s="31"/>
      <c r="GZ108" s="31"/>
      <c r="HA108" s="31"/>
      <c r="HB108" s="31"/>
      <c r="HC108" s="31"/>
      <c r="HD108" s="31"/>
      <c r="HE108" s="31"/>
      <c r="HF108" s="31"/>
      <c r="HG108" s="31"/>
      <c r="HH108" s="31"/>
      <c r="HI108" s="31"/>
      <c r="HJ108" s="31"/>
      <c r="HK108" s="31"/>
      <c r="HL108" s="31"/>
      <c r="HM108" s="31"/>
      <c r="HN108" s="31"/>
      <c r="HO108" s="31"/>
      <c r="HP108" s="31"/>
      <c r="HQ108" s="31"/>
      <c r="HR108" s="31"/>
      <c r="HS108" s="31"/>
      <c r="HT108" s="31"/>
      <c r="HU108" s="31"/>
      <c r="HV108" s="31"/>
      <c r="HW108" s="31"/>
      <c r="HX108" s="31"/>
      <c r="HY108" s="31"/>
      <c r="HZ108" s="31"/>
      <c r="IA108" s="31"/>
      <c r="IB108" s="31"/>
      <c r="IC108" s="31"/>
      <c r="ID108" s="31"/>
      <c r="IE108" s="31"/>
      <c r="IF108" s="31"/>
      <c r="IG108" s="31"/>
      <c r="IH108" s="31"/>
      <c r="II108" s="31"/>
      <c r="IJ108" s="31"/>
      <c r="IK108" s="31"/>
      <c r="IL108" s="31"/>
      <c r="IM108" s="31"/>
      <c r="IN108" s="31"/>
      <c r="IO108" s="31"/>
      <c r="IP108" s="31"/>
      <c r="IQ108" s="31"/>
    </row>
    <row r="109" spans="1:251" s="115" customFormat="1" x14ac:dyDescent="0.2">
      <c r="A109" s="78" t="s">
        <v>70</v>
      </c>
      <c r="B109" s="78" t="s">
        <v>79</v>
      </c>
      <c r="C109" s="29" t="s">
        <v>80</v>
      </c>
      <c r="D109" s="31" t="s">
        <v>64</v>
      </c>
      <c r="E109" s="30"/>
      <c r="F109" s="77" t="str">
        <f t="shared" si="14"/>
        <v>け０４</v>
      </c>
      <c r="G109" s="31" t="str">
        <f t="shared" si="15"/>
        <v>坪田真嘉</v>
      </c>
      <c r="H109" s="31" t="s">
        <v>608</v>
      </c>
      <c r="I109" s="29" t="s">
        <v>12</v>
      </c>
      <c r="J109" s="32">
        <v>1976</v>
      </c>
      <c r="K109" s="33">
        <f t="shared" si="9"/>
        <v>50</v>
      </c>
      <c r="L109" s="31" t="str">
        <f t="shared" si="16"/>
        <v>OK</v>
      </c>
      <c r="M109" s="82" t="s">
        <v>18</v>
      </c>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c r="CK109" s="31"/>
      <c r="CL109" s="31"/>
      <c r="CM109" s="31"/>
      <c r="CN109" s="31"/>
      <c r="CO109" s="31"/>
      <c r="CP109" s="31"/>
      <c r="CQ109" s="31"/>
      <c r="CR109" s="31"/>
      <c r="CS109" s="31"/>
      <c r="CT109" s="31"/>
      <c r="CU109" s="31"/>
      <c r="CV109" s="31"/>
      <c r="CW109" s="31"/>
      <c r="CX109" s="31"/>
      <c r="CY109" s="31"/>
      <c r="CZ109" s="31"/>
      <c r="DA109" s="31"/>
      <c r="DB109" s="31"/>
      <c r="DC109" s="31"/>
      <c r="DD109" s="31"/>
      <c r="DE109" s="31"/>
      <c r="DF109" s="31"/>
      <c r="DG109" s="31"/>
      <c r="DH109" s="31"/>
      <c r="DI109" s="31"/>
      <c r="DJ109" s="31"/>
      <c r="DK109" s="31"/>
      <c r="DL109" s="31"/>
      <c r="DM109" s="31"/>
      <c r="DN109" s="31"/>
      <c r="DO109" s="31"/>
      <c r="DP109" s="31"/>
      <c r="DQ109" s="31"/>
      <c r="DR109" s="31"/>
      <c r="DS109" s="31"/>
      <c r="DT109" s="31"/>
      <c r="DU109" s="31"/>
      <c r="DV109" s="31"/>
      <c r="DW109" s="31"/>
      <c r="DX109" s="31"/>
      <c r="DY109" s="31"/>
      <c r="DZ109" s="31"/>
      <c r="EA109" s="31"/>
      <c r="EB109" s="31"/>
      <c r="EC109" s="31"/>
      <c r="ED109" s="31"/>
      <c r="EE109" s="31"/>
      <c r="EF109" s="31"/>
      <c r="EG109" s="31"/>
      <c r="EH109" s="31"/>
      <c r="EI109" s="31"/>
      <c r="EJ109" s="31"/>
      <c r="EK109" s="31"/>
      <c r="EL109" s="31"/>
      <c r="EM109" s="31"/>
      <c r="EN109" s="31"/>
      <c r="EO109" s="31"/>
      <c r="EP109" s="31"/>
      <c r="EQ109" s="31"/>
      <c r="ER109" s="31"/>
      <c r="ES109" s="31"/>
      <c r="ET109" s="31"/>
      <c r="EU109" s="31"/>
      <c r="EV109" s="31"/>
      <c r="EW109" s="31"/>
      <c r="EX109" s="31"/>
      <c r="EY109" s="31"/>
      <c r="EZ109" s="31"/>
      <c r="FA109" s="31"/>
      <c r="FB109" s="31"/>
      <c r="FC109" s="31"/>
      <c r="FD109" s="31"/>
      <c r="FE109" s="31"/>
      <c r="FF109" s="31"/>
      <c r="FG109" s="31"/>
      <c r="FH109" s="31"/>
      <c r="FI109" s="31"/>
      <c r="FJ109" s="31"/>
      <c r="FK109" s="31"/>
      <c r="FL109" s="31"/>
      <c r="FM109" s="31"/>
      <c r="FN109" s="31"/>
      <c r="FO109" s="31"/>
      <c r="FP109" s="31"/>
      <c r="FQ109" s="31"/>
      <c r="FR109" s="31"/>
      <c r="FS109" s="31"/>
      <c r="FT109" s="31"/>
      <c r="FU109" s="31"/>
      <c r="FV109" s="31"/>
      <c r="FW109" s="31"/>
      <c r="FX109" s="31"/>
      <c r="FY109" s="31"/>
      <c r="FZ109" s="31"/>
      <c r="GA109" s="31"/>
      <c r="GB109" s="31"/>
      <c r="GC109" s="31"/>
      <c r="GD109" s="31"/>
      <c r="GE109" s="31"/>
      <c r="GF109" s="31"/>
      <c r="GG109" s="31"/>
      <c r="GH109" s="31"/>
      <c r="GI109" s="31"/>
      <c r="GJ109" s="31"/>
      <c r="GK109" s="31"/>
      <c r="GL109" s="31"/>
      <c r="GM109" s="31"/>
      <c r="GN109" s="31"/>
      <c r="GO109" s="31"/>
      <c r="GP109" s="31"/>
      <c r="GQ109" s="31"/>
      <c r="GR109" s="31"/>
      <c r="GS109" s="31"/>
      <c r="GT109" s="31"/>
      <c r="GU109" s="31"/>
      <c r="GV109" s="31"/>
      <c r="GW109" s="31"/>
      <c r="GX109" s="31"/>
      <c r="GY109" s="31"/>
      <c r="GZ109" s="31"/>
      <c r="HA109" s="31"/>
      <c r="HB109" s="31"/>
      <c r="HC109" s="31"/>
      <c r="HD109" s="31"/>
      <c r="HE109" s="31"/>
      <c r="HF109" s="31"/>
      <c r="HG109" s="31"/>
      <c r="HH109" s="31"/>
      <c r="HI109" s="31"/>
      <c r="HJ109" s="31"/>
      <c r="HK109" s="31"/>
      <c r="HL109" s="31"/>
      <c r="HM109" s="31"/>
      <c r="HN109" s="31"/>
      <c r="HO109" s="31"/>
      <c r="HP109" s="31"/>
      <c r="HQ109" s="31"/>
      <c r="HR109" s="31"/>
      <c r="HS109" s="31"/>
      <c r="HT109" s="31"/>
      <c r="HU109" s="31"/>
      <c r="HV109" s="31"/>
      <c r="HW109" s="31"/>
      <c r="HX109" s="31"/>
      <c r="HY109" s="31"/>
      <c r="HZ109" s="31"/>
      <c r="IA109" s="31"/>
      <c r="IB109" s="31"/>
      <c r="IC109" s="31"/>
      <c r="ID109" s="31"/>
      <c r="IE109" s="31"/>
      <c r="IF109" s="31"/>
      <c r="IG109" s="31"/>
      <c r="IH109" s="31"/>
      <c r="II109" s="31"/>
      <c r="IJ109" s="31"/>
      <c r="IK109" s="31"/>
      <c r="IL109" s="31"/>
      <c r="IM109" s="31"/>
      <c r="IN109" s="31"/>
      <c r="IO109" s="31"/>
      <c r="IP109" s="31"/>
      <c r="IQ109" s="31"/>
    </row>
    <row r="110" spans="1:251" s="115" customFormat="1" x14ac:dyDescent="0.2">
      <c r="A110" s="78" t="s">
        <v>72</v>
      </c>
      <c r="B110" s="78" t="s">
        <v>63</v>
      </c>
      <c r="C110" s="29" t="s">
        <v>86</v>
      </c>
      <c r="D110" s="31" t="s">
        <v>64</v>
      </c>
      <c r="E110" s="38"/>
      <c r="F110" s="77" t="str">
        <f t="shared" si="14"/>
        <v>け０５</v>
      </c>
      <c r="G110" s="31" t="str">
        <f t="shared" si="15"/>
        <v>山口直彦</v>
      </c>
      <c r="H110" s="31" t="s">
        <v>608</v>
      </c>
      <c r="I110" s="29" t="s">
        <v>12</v>
      </c>
      <c r="J110" s="32">
        <v>1986</v>
      </c>
      <c r="K110" s="33">
        <f t="shared" ref="K110:K133" si="17">IF(J110="","",(2026-J110))</f>
        <v>40</v>
      </c>
      <c r="L110" s="31" t="str">
        <f t="shared" si="16"/>
        <v>OK</v>
      </c>
      <c r="M110" s="82" t="s">
        <v>18</v>
      </c>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c r="CJ110" s="31"/>
      <c r="CK110" s="31"/>
      <c r="CL110" s="31"/>
      <c r="CM110" s="31"/>
      <c r="CN110" s="31"/>
      <c r="CO110" s="31"/>
      <c r="CP110" s="31"/>
      <c r="CQ110" s="31"/>
      <c r="CR110" s="31"/>
      <c r="CS110" s="31"/>
      <c r="CT110" s="31"/>
      <c r="CU110" s="31"/>
      <c r="CV110" s="31"/>
      <c r="CW110" s="31"/>
      <c r="CX110" s="31"/>
      <c r="CY110" s="31"/>
      <c r="CZ110" s="31"/>
      <c r="DA110" s="31"/>
      <c r="DB110" s="31"/>
      <c r="DC110" s="31"/>
      <c r="DD110" s="31"/>
      <c r="DE110" s="31"/>
      <c r="DF110" s="31"/>
      <c r="DG110" s="31"/>
      <c r="DH110" s="31"/>
      <c r="DI110" s="31"/>
      <c r="DJ110" s="31"/>
      <c r="DK110" s="31"/>
      <c r="DL110" s="31"/>
      <c r="DM110" s="31"/>
      <c r="DN110" s="31"/>
      <c r="DO110" s="31"/>
      <c r="DP110" s="31"/>
      <c r="DQ110" s="31"/>
      <c r="DR110" s="31"/>
      <c r="DS110" s="31"/>
      <c r="DT110" s="31"/>
      <c r="DU110" s="31"/>
      <c r="DV110" s="31"/>
      <c r="DW110" s="31"/>
      <c r="DX110" s="31"/>
      <c r="DY110" s="31"/>
      <c r="DZ110" s="31"/>
      <c r="EA110" s="31"/>
      <c r="EB110" s="31"/>
      <c r="EC110" s="31"/>
      <c r="ED110" s="31"/>
      <c r="EE110" s="31"/>
      <c r="EF110" s="31"/>
      <c r="EG110" s="31"/>
      <c r="EH110" s="31"/>
      <c r="EI110" s="31"/>
      <c r="EJ110" s="31"/>
      <c r="EK110" s="31"/>
      <c r="EL110" s="31"/>
      <c r="EM110" s="31"/>
      <c r="EN110" s="31"/>
      <c r="EO110" s="31"/>
      <c r="EP110" s="31"/>
      <c r="EQ110" s="31"/>
      <c r="ER110" s="31"/>
      <c r="ES110" s="31"/>
      <c r="ET110" s="31"/>
      <c r="EU110" s="31"/>
      <c r="EV110" s="31"/>
      <c r="EW110" s="31"/>
      <c r="EX110" s="31"/>
      <c r="EY110" s="31"/>
      <c r="EZ110" s="31"/>
      <c r="FA110" s="31"/>
      <c r="FB110" s="31"/>
      <c r="FC110" s="31"/>
      <c r="FD110" s="31"/>
      <c r="FE110" s="31"/>
      <c r="FF110" s="31"/>
      <c r="FG110" s="31"/>
      <c r="FH110" s="31"/>
      <c r="FI110" s="31"/>
      <c r="FJ110" s="31"/>
      <c r="FK110" s="31"/>
      <c r="FL110" s="31"/>
      <c r="FM110" s="31"/>
      <c r="FN110" s="31"/>
      <c r="FO110" s="31"/>
      <c r="FP110" s="31"/>
      <c r="FQ110" s="31"/>
      <c r="FR110" s="31"/>
      <c r="FS110" s="31"/>
      <c r="FT110" s="31"/>
      <c r="FU110" s="31"/>
      <c r="FV110" s="31"/>
      <c r="FW110" s="31"/>
      <c r="FX110" s="31"/>
      <c r="FY110" s="31"/>
      <c r="FZ110" s="31"/>
      <c r="GA110" s="31"/>
      <c r="GB110" s="31"/>
      <c r="GC110" s="31"/>
      <c r="GD110" s="31"/>
      <c r="GE110" s="31"/>
      <c r="GF110" s="31"/>
      <c r="GG110" s="31"/>
      <c r="GH110" s="31"/>
      <c r="GI110" s="31"/>
      <c r="GJ110" s="31"/>
      <c r="GK110" s="31"/>
      <c r="GL110" s="31"/>
      <c r="GM110" s="31"/>
      <c r="GN110" s="31"/>
      <c r="GO110" s="31"/>
      <c r="GP110" s="31"/>
      <c r="GQ110" s="31"/>
      <c r="GR110" s="31"/>
      <c r="GS110" s="31"/>
      <c r="GT110" s="31"/>
      <c r="GU110" s="31"/>
      <c r="GV110" s="31"/>
      <c r="GW110" s="31"/>
      <c r="GX110" s="31"/>
      <c r="GY110" s="31"/>
      <c r="GZ110" s="31"/>
      <c r="HA110" s="31"/>
      <c r="HB110" s="31"/>
      <c r="HC110" s="31"/>
      <c r="HD110" s="31"/>
      <c r="HE110" s="31"/>
      <c r="HF110" s="31"/>
      <c r="HG110" s="31"/>
      <c r="HH110" s="31"/>
      <c r="HI110" s="31"/>
      <c r="HJ110" s="31"/>
      <c r="HK110" s="31"/>
      <c r="HL110" s="31"/>
      <c r="HM110" s="31"/>
      <c r="HN110" s="31"/>
      <c r="HO110" s="31"/>
      <c r="HP110" s="31"/>
      <c r="HQ110" s="31"/>
      <c r="HR110" s="31"/>
      <c r="HS110" s="31"/>
      <c r="HT110" s="31"/>
      <c r="HU110" s="31"/>
      <c r="HV110" s="31"/>
      <c r="HW110" s="31"/>
      <c r="HX110" s="31"/>
      <c r="HY110" s="31"/>
      <c r="HZ110" s="31"/>
      <c r="IA110" s="31"/>
      <c r="IB110" s="31"/>
      <c r="IC110" s="31"/>
      <c r="ID110" s="31"/>
      <c r="IE110" s="31"/>
      <c r="IF110" s="31"/>
      <c r="IG110" s="31"/>
      <c r="IH110" s="31"/>
      <c r="II110" s="31"/>
      <c r="IJ110" s="31"/>
      <c r="IK110" s="31"/>
      <c r="IL110" s="31"/>
      <c r="IM110" s="31"/>
      <c r="IN110" s="31"/>
      <c r="IO110" s="31"/>
      <c r="IP110" s="31"/>
      <c r="IQ110" s="31"/>
    </row>
    <row r="111" spans="1:251" s="115" customFormat="1" x14ac:dyDescent="0.2">
      <c r="A111" s="78" t="s">
        <v>74</v>
      </c>
      <c r="B111" s="81" t="s">
        <v>97</v>
      </c>
      <c r="C111" s="82" t="s">
        <v>98</v>
      </c>
      <c r="D111" s="31" t="s">
        <v>64</v>
      </c>
      <c r="E111" s="38"/>
      <c r="F111" s="77" t="str">
        <f t="shared" si="14"/>
        <v>け０６</v>
      </c>
      <c r="G111" s="31" t="str">
        <f t="shared" si="15"/>
        <v>福永裕美</v>
      </c>
      <c r="H111" s="31" t="s">
        <v>608</v>
      </c>
      <c r="I111" s="82" t="s">
        <v>16</v>
      </c>
      <c r="J111" s="32">
        <v>1963</v>
      </c>
      <c r="K111" s="33">
        <f t="shared" si="17"/>
        <v>63</v>
      </c>
      <c r="L111" s="31" t="str">
        <f t="shared" si="16"/>
        <v>OK</v>
      </c>
      <c r="M111" s="82" t="s">
        <v>18</v>
      </c>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c r="CK111" s="31"/>
      <c r="CL111" s="31"/>
      <c r="CM111" s="31"/>
      <c r="CN111" s="31"/>
      <c r="CO111" s="31"/>
      <c r="CP111" s="31"/>
      <c r="CQ111" s="31"/>
      <c r="CR111" s="31"/>
      <c r="CS111" s="31"/>
      <c r="CT111" s="31"/>
      <c r="CU111" s="31"/>
      <c r="CV111" s="31"/>
      <c r="CW111" s="31"/>
      <c r="CX111" s="31"/>
      <c r="CY111" s="31"/>
      <c r="CZ111" s="31"/>
      <c r="DA111" s="31"/>
      <c r="DB111" s="31"/>
      <c r="DC111" s="31"/>
      <c r="DD111" s="31"/>
      <c r="DE111" s="31"/>
      <c r="DF111" s="31"/>
      <c r="DG111" s="31"/>
      <c r="DH111" s="31"/>
      <c r="DI111" s="31"/>
      <c r="DJ111" s="31"/>
      <c r="DK111" s="31"/>
      <c r="DL111" s="31"/>
      <c r="DM111" s="31"/>
      <c r="DN111" s="31"/>
      <c r="DO111" s="31"/>
      <c r="DP111" s="31"/>
      <c r="DQ111" s="31"/>
      <c r="DR111" s="31"/>
      <c r="DS111" s="31"/>
      <c r="DT111" s="31"/>
      <c r="DU111" s="31"/>
      <c r="DV111" s="31"/>
      <c r="DW111" s="31"/>
      <c r="DX111" s="31"/>
      <c r="DY111" s="31"/>
      <c r="DZ111" s="31"/>
      <c r="EA111" s="31"/>
      <c r="EB111" s="31"/>
      <c r="EC111" s="31"/>
      <c r="ED111" s="31"/>
      <c r="EE111" s="31"/>
      <c r="EF111" s="31"/>
      <c r="EG111" s="31"/>
      <c r="EH111" s="31"/>
      <c r="EI111" s="31"/>
      <c r="EJ111" s="31"/>
      <c r="EK111" s="31"/>
      <c r="EL111" s="31"/>
      <c r="EM111" s="31"/>
      <c r="EN111" s="31"/>
      <c r="EO111" s="31"/>
      <c r="EP111" s="31"/>
      <c r="EQ111" s="31"/>
      <c r="ER111" s="31"/>
      <c r="ES111" s="31"/>
      <c r="ET111" s="31"/>
      <c r="EU111" s="31"/>
      <c r="EV111" s="31"/>
      <c r="EW111" s="31"/>
      <c r="EX111" s="31"/>
      <c r="EY111" s="31"/>
      <c r="EZ111" s="31"/>
      <c r="FA111" s="31"/>
      <c r="FB111" s="31"/>
      <c r="FC111" s="31"/>
      <c r="FD111" s="31"/>
      <c r="FE111" s="31"/>
      <c r="FF111" s="31"/>
      <c r="FG111" s="31"/>
      <c r="FH111" s="31"/>
      <c r="FI111" s="31"/>
      <c r="FJ111" s="31"/>
      <c r="FK111" s="31"/>
      <c r="FL111" s="31"/>
      <c r="FM111" s="31"/>
      <c r="FN111" s="31"/>
      <c r="FO111" s="31"/>
      <c r="FP111" s="31"/>
      <c r="FQ111" s="31"/>
      <c r="FR111" s="31"/>
      <c r="FS111" s="31"/>
      <c r="FT111" s="31"/>
      <c r="FU111" s="31"/>
      <c r="FV111" s="31"/>
      <c r="FW111" s="31"/>
      <c r="FX111" s="31"/>
      <c r="FY111" s="31"/>
      <c r="FZ111" s="31"/>
      <c r="GA111" s="31"/>
      <c r="GB111" s="31"/>
      <c r="GC111" s="31"/>
      <c r="GD111" s="31"/>
      <c r="GE111" s="31"/>
      <c r="GF111" s="31"/>
      <c r="GG111" s="31"/>
      <c r="GH111" s="31"/>
      <c r="GI111" s="31"/>
      <c r="GJ111" s="31"/>
      <c r="GK111" s="31"/>
      <c r="GL111" s="31"/>
      <c r="GM111" s="31"/>
      <c r="GN111" s="31"/>
      <c r="GO111" s="31"/>
      <c r="GP111" s="31"/>
      <c r="GQ111" s="31"/>
      <c r="GR111" s="31"/>
      <c r="GS111" s="31"/>
      <c r="GT111" s="31"/>
      <c r="GU111" s="31"/>
      <c r="GV111" s="31"/>
      <c r="GW111" s="31"/>
      <c r="GX111" s="31"/>
      <c r="GY111" s="31"/>
      <c r="GZ111" s="31"/>
      <c r="HA111" s="31"/>
      <c r="HB111" s="31"/>
      <c r="HC111" s="31"/>
      <c r="HD111" s="31"/>
      <c r="HE111" s="31"/>
      <c r="HF111" s="31"/>
      <c r="HG111" s="31"/>
      <c r="HH111" s="31"/>
      <c r="HI111" s="31"/>
      <c r="HJ111" s="31"/>
      <c r="HK111" s="31"/>
      <c r="HL111" s="31"/>
      <c r="HM111" s="31"/>
      <c r="HN111" s="31"/>
      <c r="HO111" s="31"/>
      <c r="HP111" s="31"/>
      <c r="HQ111" s="31"/>
      <c r="HR111" s="31"/>
      <c r="HS111" s="31"/>
      <c r="HT111" s="31"/>
      <c r="HU111" s="31"/>
      <c r="HV111" s="31"/>
      <c r="HW111" s="31"/>
      <c r="HX111" s="31"/>
      <c r="HY111" s="31"/>
      <c r="HZ111" s="31"/>
      <c r="IA111" s="31"/>
      <c r="IB111" s="31"/>
      <c r="IC111" s="31"/>
      <c r="ID111" s="31"/>
      <c r="IE111" s="31"/>
      <c r="IF111" s="31"/>
      <c r="IG111" s="31"/>
      <c r="IH111" s="31"/>
      <c r="II111" s="31"/>
      <c r="IJ111" s="31"/>
      <c r="IK111" s="31"/>
      <c r="IL111" s="31"/>
      <c r="IM111" s="31"/>
      <c r="IN111" s="31"/>
      <c r="IO111" s="31"/>
      <c r="IP111" s="31"/>
      <c r="IQ111" s="31"/>
    </row>
    <row r="112" spans="1:251" s="115" customFormat="1" x14ac:dyDescent="0.2">
      <c r="A112" s="78" t="s">
        <v>75</v>
      </c>
      <c r="B112" s="78" t="s">
        <v>302</v>
      </c>
      <c r="C112" s="31" t="s">
        <v>303</v>
      </c>
      <c r="D112" s="31" t="s">
        <v>64</v>
      </c>
      <c r="E112" s="38"/>
      <c r="F112" s="77" t="str">
        <f t="shared" si="14"/>
        <v>け０７</v>
      </c>
      <c r="G112" s="31" t="str">
        <f t="shared" si="15"/>
        <v>福永一典</v>
      </c>
      <c r="H112" s="31" t="s">
        <v>608</v>
      </c>
      <c r="I112" s="29" t="s">
        <v>12</v>
      </c>
      <c r="J112" s="34">
        <v>1967</v>
      </c>
      <c r="K112" s="33">
        <f t="shared" si="17"/>
        <v>59</v>
      </c>
      <c r="L112" s="31" t="str">
        <f t="shared" si="16"/>
        <v>OK</v>
      </c>
      <c r="M112" s="31" t="s">
        <v>20</v>
      </c>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c r="CK112" s="31"/>
      <c r="CL112" s="31"/>
      <c r="CM112" s="31"/>
      <c r="CN112" s="31"/>
      <c r="CO112" s="31"/>
      <c r="CP112" s="31"/>
      <c r="CQ112" s="31"/>
      <c r="CR112" s="31"/>
      <c r="CS112" s="31"/>
      <c r="CT112" s="31"/>
      <c r="CU112" s="31"/>
      <c r="CV112" s="31"/>
      <c r="CW112" s="31"/>
      <c r="CX112" s="31"/>
      <c r="CY112" s="31"/>
      <c r="CZ112" s="31"/>
      <c r="DA112" s="31"/>
      <c r="DB112" s="31"/>
      <c r="DC112" s="31"/>
      <c r="DD112" s="31"/>
      <c r="DE112" s="31"/>
      <c r="DF112" s="31"/>
      <c r="DG112" s="31"/>
      <c r="DH112" s="31"/>
      <c r="DI112" s="31"/>
      <c r="DJ112" s="31"/>
      <c r="DK112" s="31"/>
      <c r="DL112" s="31"/>
      <c r="DM112" s="31"/>
      <c r="DN112" s="31"/>
      <c r="DO112" s="31"/>
      <c r="DP112" s="31"/>
      <c r="DQ112" s="31"/>
      <c r="DR112" s="31"/>
      <c r="DS112" s="31"/>
      <c r="DT112" s="31"/>
      <c r="DU112" s="31"/>
      <c r="DV112" s="31"/>
      <c r="DW112" s="31"/>
      <c r="DX112" s="31"/>
      <c r="DY112" s="31"/>
      <c r="DZ112" s="31"/>
      <c r="EA112" s="31"/>
      <c r="EB112" s="31"/>
      <c r="EC112" s="31"/>
      <c r="ED112" s="31"/>
      <c r="EE112" s="31"/>
      <c r="EF112" s="31"/>
      <c r="EG112" s="31"/>
      <c r="EH112" s="31"/>
      <c r="EI112" s="31"/>
      <c r="EJ112" s="31"/>
      <c r="EK112" s="31"/>
      <c r="EL112" s="31"/>
      <c r="EM112" s="31"/>
      <c r="EN112" s="31"/>
      <c r="EO112" s="31"/>
      <c r="EP112" s="31"/>
      <c r="EQ112" s="31"/>
      <c r="ER112" s="31"/>
      <c r="ES112" s="31"/>
      <c r="ET112" s="31"/>
      <c r="EU112" s="31"/>
      <c r="EV112" s="31"/>
      <c r="EW112" s="31"/>
      <c r="EX112" s="31"/>
      <c r="EY112" s="31"/>
      <c r="EZ112" s="31"/>
      <c r="FA112" s="31"/>
      <c r="FB112" s="31"/>
      <c r="FC112" s="31"/>
      <c r="FD112" s="31"/>
      <c r="FE112" s="31"/>
      <c r="FF112" s="31"/>
      <c r="FG112" s="31"/>
      <c r="FH112" s="31"/>
      <c r="FI112" s="31"/>
      <c r="FJ112" s="31"/>
      <c r="FK112" s="31"/>
      <c r="FL112" s="31"/>
      <c r="FM112" s="31"/>
      <c r="FN112" s="31"/>
      <c r="FO112" s="31"/>
      <c r="FP112" s="31"/>
      <c r="FQ112" s="31"/>
      <c r="FR112" s="31"/>
      <c r="FS112" s="31"/>
      <c r="FT112" s="31"/>
      <c r="FU112" s="31"/>
      <c r="FV112" s="31"/>
      <c r="FW112" s="31"/>
      <c r="FX112" s="31"/>
      <c r="FY112" s="31"/>
      <c r="FZ112" s="31"/>
      <c r="GA112" s="31"/>
      <c r="GB112" s="31"/>
      <c r="GC112" s="31"/>
      <c r="GD112" s="31"/>
      <c r="GE112" s="31"/>
      <c r="GF112" s="31"/>
      <c r="GG112" s="31"/>
      <c r="GH112" s="31"/>
      <c r="GI112" s="31"/>
      <c r="GJ112" s="31"/>
      <c r="GK112" s="31"/>
      <c r="GL112" s="31"/>
      <c r="GM112" s="31"/>
      <c r="GN112" s="31"/>
      <c r="GO112" s="31"/>
      <c r="GP112" s="31"/>
      <c r="GQ112" s="31"/>
      <c r="GR112" s="31"/>
      <c r="GS112" s="31"/>
      <c r="GT112" s="31"/>
      <c r="GU112" s="31"/>
      <c r="GV112" s="31"/>
      <c r="GW112" s="31"/>
      <c r="GX112" s="31"/>
      <c r="GY112" s="31"/>
      <c r="GZ112" s="31"/>
      <c r="HA112" s="31"/>
      <c r="HB112" s="31"/>
      <c r="HC112" s="31"/>
      <c r="HD112" s="31"/>
      <c r="HE112" s="31"/>
      <c r="HF112" s="31"/>
      <c r="HG112" s="31"/>
      <c r="HH112" s="31"/>
      <c r="HI112" s="31"/>
      <c r="HJ112" s="31"/>
      <c r="HK112" s="31"/>
      <c r="HL112" s="31"/>
      <c r="HM112" s="31"/>
      <c r="HN112" s="31"/>
      <c r="HO112" s="31"/>
      <c r="HP112" s="31"/>
      <c r="HQ112" s="31"/>
      <c r="HR112" s="31"/>
      <c r="HS112" s="31"/>
      <c r="HT112" s="31"/>
      <c r="HU112" s="31"/>
      <c r="HV112" s="31"/>
      <c r="HW112" s="31"/>
      <c r="HX112" s="31"/>
      <c r="HY112" s="31"/>
      <c r="HZ112" s="31"/>
      <c r="IA112" s="31"/>
      <c r="IB112" s="31"/>
      <c r="IC112" s="31"/>
      <c r="ID112" s="31"/>
      <c r="IE112" s="31"/>
      <c r="IF112" s="31"/>
      <c r="IG112" s="31"/>
      <c r="IH112" s="31"/>
      <c r="II112" s="31"/>
      <c r="IJ112" s="31"/>
      <c r="IK112" s="31"/>
      <c r="IL112" s="31"/>
      <c r="IM112" s="31"/>
      <c r="IN112" s="31"/>
      <c r="IO112" s="31"/>
      <c r="IP112" s="31"/>
      <c r="IQ112" s="31"/>
    </row>
    <row r="113" spans="1:251" s="115" customFormat="1" x14ac:dyDescent="0.2">
      <c r="A113" s="78" t="s">
        <v>76</v>
      </c>
      <c r="B113" s="78" t="s">
        <v>304</v>
      </c>
      <c r="C113" s="78" t="s">
        <v>305</v>
      </c>
      <c r="D113" s="31" t="s">
        <v>64</v>
      </c>
      <c r="E113" s="38"/>
      <c r="F113" s="77" t="str">
        <f t="shared" si="14"/>
        <v>け０８</v>
      </c>
      <c r="G113" s="31" t="str">
        <f t="shared" si="15"/>
        <v>小澤藤信</v>
      </c>
      <c r="H113" s="31" t="s">
        <v>608</v>
      </c>
      <c r="I113" s="29" t="s">
        <v>12</v>
      </c>
      <c r="J113" s="34">
        <v>1964</v>
      </c>
      <c r="K113" s="33">
        <f t="shared" si="17"/>
        <v>62</v>
      </c>
      <c r="L113" s="31" t="str">
        <f t="shared" si="16"/>
        <v>OK</v>
      </c>
      <c r="M113" s="31" t="s">
        <v>199</v>
      </c>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c r="CT113" s="31"/>
      <c r="CU113" s="31"/>
      <c r="CV113" s="31"/>
      <c r="CW113" s="31"/>
      <c r="CX113" s="31"/>
      <c r="CY113" s="31"/>
      <c r="CZ113" s="31"/>
      <c r="DA113" s="31"/>
      <c r="DB113" s="31"/>
      <c r="DC113" s="31"/>
      <c r="DD113" s="31"/>
      <c r="DE113" s="31"/>
      <c r="DF113" s="31"/>
      <c r="DG113" s="31"/>
      <c r="DH113" s="31"/>
      <c r="DI113" s="31"/>
      <c r="DJ113" s="31"/>
      <c r="DK113" s="31"/>
      <c r="DL113" s="31"/>
      <c r="DM113" s="31"/>
      <c r="DN113" s="31"/>
      <c r="DO113" s="31"/>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31"/>
      <c r="EY113" s="31"/>
      <c r="EZ113" s="31"/>
      <c r="FA113" s="31"/>
      <c r="FB113" s="31"/>
      <c r="FC113" s="31"/>
      <c r="FD113" s="31"/>
      <c r="FE113" s="31"/>
      <c r="FF113" s="31"/>
      <c r="FG113" s="31"/>
      <c r="FH113" s="31"/>
      <c r="FI113" s="31"/>
      <c r="FJ113" s="31"/>
      <c r="FK113" s="31"/>
      <c r="FL113" s="31"/>
      <c r="FM113" s="31"/>
      <c r="FN113" s="31"/>
      <c r="FO113" s="31"/>
      <c r="FP113" s="31"/>
      <c r="FQ113" s="31"/>
      <c r="FR113" s="31"/>
      <c r="FS113" s="31"/>
      <c r="FT113" s="31"/>
      <c r="FU113" s="31"/>
      <c r="FV113" s="31"/>
      <c r="FW113" s="31"/>
      <c r="FX113" s="31"/>
      <c r="FY113" s="31"/>
      <c r="FZ113" s="31"/>
      <c r="GA113" s="31"/>
      <c r="GB113" s="31"/>
      <c r="GC113" s="31"/>
      <c r="GD113" s="31"/>
      <c r="GE113" s="31"/>
      <c r="GF113" s="31"/>
      <c r="GG113" s="31"/>
      <c r="GH113" s="31"/>
      <c r="GI113" s="31"/>
      <c r="GJ113" s="31"/>
      <c r="GK113" s="31"/>
      <c r="GL113" s="31"/>
      <c r="GM113" s="31"/>
      <c r="GN113" s="31"/>
      <c r="GO113" s="31"/>
      <c r="GP113" s="31"/>
      <c r="GQ113" s="31"/>
      <c r="GR113" s="31"/>
      <c r="GS113" s="31"/>
      <c r="GT113" s="31"/>
      <c r="GU113" s="31"/>
      <c r="GV113" s="31"/>
      <c r="GW113" s="31"/>
      <c r="GX113" s="31"/>
      <c r="GY113" s="31"/>
      <c r="GZ113" s="31"/>
      <c r="HA113" s="31"/>
      <c r="HB113" s="31"/>
      <c r="HC113" s="31"/>
      <c r="HD113" s="31"/>
      <c r="HE113" s="31"/>
      <c r="HF113" s="31"/>
      <c r="HG113" s="31"/>
      <c r="HH113" s="31"/>
      <c r="HI113" s="31"/>
      <c r="HJ113" s="31"/>
      <c r="HK113" s="31"/>
      <c r="HL113" s="31"/>
      <c r="HM113" s="31"/>
      <c r="HN113" s="31"/>
      <c r="HO113" s="31"/>
      <c r="HP113" s="31"/>
      <c r="HQ113" s="31"/>
      <c r="HR113" s="31"/>
      <c r="HS113" s="31"/>
      <c r="HT113" s="31"/>
      <c r="HU113" s="31"/>
      <c r="HV113" s="31"/>
      <c r="HW113" s="31"/>
      <c r="HX113" s="31"/>
      <c r="HY113" s="31"/>
      <c r="HZ113" s="31"/>
      <c r="IA113" s="31"/>
      <c r="IB113" s="31"/>
      <c r="IC113" s="31"/>
      <c r="ID113" s="31"/>
      <c r="IE113" s="31"/>
      <c r="IF113" s="31"/>
      <c r="IG113" s="31"/>
      <c r="IH113" s="31"/>
      <c r="II113" s="31"/>
      <c r="IJ113" s="31"/>
      <c r="IK113" s="31"/>
      <c r="IL113" s="31"/>
      <c r="IM113" s="31"/>
      <c r="IN113" s="31"/>
      <c r="IO113" s="31"/>
      <c r="IP113" s="31"/>
      <c r="IQ113" s="31"/>
    </row>
    <row r="114" spans="1:251" s="115" customFormat="1" x14ac:dyDescent="0.2">
      <c r="A114" s="78" t="s">
        <v>77</v>
      </c>
      <c r="B114" s="78" t="s">
        <v>306</v>
      </c>
      <c r="C114" s="78" t="s">
        <v>307</v>
      </c>
      <c r="D114" s="31" t="s">
        <v>64</v>
      </c>
      <c r="E114" s="35"/>
      <c r="F114" s="77" t="str">
        <f t="shared" si="14"/>
        <v>け０９</v>
      </c>
      <c r="G114" s="31" t="str">
        <f t="shared" si="15"/>
        <v>朝日尚紀</v>
      </c>
      <c r="H114" s="31" t="s">
        <v>608</v>
      </c>
      <c r="I114" s="29" t="s">
        <v>12</v>
      </c>
      <c r="J114" s="34">
        <v>1983</v>
      </c>
      <c r="K114" s="33">
        <f t="shared" si="17"/>
        <v>43</v>
      </c>
      <c r="L114" s="31" t="str">
        <f t="shared" si="16"/>
        <v>OK</v>
      </c>
      <c r="M114" s="31" t="s">
        <v>82</v>
      </c>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c r="CK114" s="31"/>
      <c r="CL114" s="31"/>
      <c r="CM114" s="31"/>
      <c r="CN114" s="31"/>
      <c r="CO114" s="31"/>
      <c r="CP114" s="31"/>
      <c r="CQ114" s="31"/>
      <c r="CR114" s="31"/>
      <c r="CS114" s="31"/>
      <c r="CT114" s="31"/>
      <c r="CU114" s="31"/>
      <c r="CV114" s="31"/>
      <c r="CW114" s="31"/>
      <c r="CX114" s="31"/>
      <c r="CY114" s="31"/>
      <c r="CZ114" s="31"/>
      <c r="DA114" s="31"/>
      <c r="DB114" s="31"/>
      <c r="DC114" s="31"/>
      <c r="DD114" s="31"/>
      <c r="DE114" s="31"/>
      <c r="DF114" s="31"/>
      <c r="DG114" s="31"/>
      <c r="DH114" s="31"/>
      <c r="DI114" s="31"/>
      <c r="DJ114" s="31"/>
      <c r="DK114" s="31"/>
      <c r="DL114" s="31"/>
      <c r="DM114" s="31"/>
      <c r="DN114" s="31"/>
      <c r="DO114" s="31"/>
      <c r="DP114" s="31"/>
      <c r="DQ114" s="31"/>
      <c r="DR114" s="31"/>
      <c r="DS114" s="31"/>
      <c r="DT114" s="31"/>
      <c r="DU114" s="31"/>
      <c r="DV114" s="31"/>
      <c r="DW114" s="31"/>
      <c r="DX114" s="31"/>
      <c r="DY114" s="31"/>
      <c r="DZ114" s="31"/>
      <c r="EA114" s="31"/>
      <c r="EB114" s="31"/>
      <c r="EC114" s="31"/>
      <c r="ED114" s="31"/>
      <c r="EE114" s="31"/>
      <c r="EF114" s="31"/>
      <c r="EG114" s="31"/>
      <c r="EH114" s="31"/>
      <c r="EI114" s="31"/>
      <c r="EJ114" s="31"/>
      <c r="EK114" s="31"/>
      <c r="EL114" s="31"/>
      <c r="EM114" s="31"/>
      <c r="EN114" s="31"/>
      <c r="EO114" s="31"/>
      <c r="EP114" s="31"/>
      <c r="EQ114" s="31"/>
      <c r="ER114" s="31"/>
      <c r="ES114" s="31"/>
      <c r="ET114" s="31"/>
      <c r="EU114" s="31"/>
      <c r="EV114" s="31"/>
      <c r="EW114" s="31"/>
      <c r="EX114" s="31"/>
      <c r="EY114" s="31"/>
      <c r="EZ114" s="31"/>
      <c r="FA114" s="31"/>
      <c r="FB114" s="31"/>
      <c r="FC114" s="31"/>
      <c r="FD114" s="31"/>
      <c r="FE114" s="31"/>
      <c r="FF114" s="31"/>
      <c r="FG114" s="31"/>
      <c r="FH114" s="31"/>
      <c r="FI114" s="31"/>
      <c r="FJ114" s="31"/>
      <c r="FK114" s="31"/>
      <c r="FL114" s="31"/>
      <c r="FM114" s="31"/>
      <c r="FN114" s="31"/>
      <c r="FO114" s="31"/>
      <c r="FP114" s="31"/>
      <c r="FQ114" s="31"/>
      <c r="FR114" s="31"/>
      <c r="FS114" s="31"/>
      <c r="FT114" s="31"/>
      <c r="FU114" s="31"/>
      <c r="FV114" s="31"/>
      <c r="FW114" s="31"/>
      <c r="FX114" s="31"/>
      <c r="FY114" s="31"/>
      <c r="FZ114" s="31"/>
      <c r="GA114" s="31"/>
      <c r="GB114" s="31"/>
      <c r="GC114" s="31"/>
      <c r="GD114" s="31"/>
      <c r="GE114" s="31"/>
      <c r="GF114" s="31"/>
      <c r="GG114" s="31"/>
      <c r="GH114" s="31"/>
      <c r="GI114" s="31"/>
      <c r="GJ114" s="31"/>
      <c r="GK114" s="31"/>
      <c r="GL114" s="31"/>
      <c r="GM114" s="31"/>
      <c r="GN114" s="31"/>
      <c r="GO114" s="31"/>
      <c r="GP114" s="31"/>
      <c r="GQ114" s="31"/>
      <c r="GR114" s="31"/>
      <c r="GS114" s="31"/>
      <c r="GT114" s="31"/>
      <c r="GU114" s="31"/>
      <c r="GV114" s="31"/>
      <c r="GW114" s="31"/>
      <c r="GX114" s="31"/>
      <c r="GY114" s="31"/>
      <c r="GZ114" s="31"/>
      <c r="HA114" s="31"/>
      <c r="HB114" s="31"/>
      <c r="HC114" s="31"/>
      <c r="HD114" s="31"/>
      <c r="HE114" s="31"/>
      <c r="HF114" s="31"/>
      <c r="HG114" s="31"/>
      <c r="HH114" s="31"/>
      <c r="HI114" s="31"/>
      <c r="HJ114" s="31"/>
      <c r="HK114" s="31"/>
      <c r="HL114" s="31"/>
      <c r="HM114" s="31"/>
      <c r="HN114" s="31"/>
      <c r="HO114" s="31"/>
      <c r="HP114" s="31"/>
      <c r="HQ114" s="31"/>
      <c r="HR114" s="31"/>
      <c r="HS114" s="31"/>
      <c r="HT114" s="31"/>
      <c r="HU114" s="31"/>
      <c r="HV114" s="31"/>
      <c r="HW114" s="31"/>
      <c r="HX114" s="31"/>
      <c r="HY114" s="31"/>
      <c r="HZ114" s="31"/>
      <c r="IA114" s="31"/>
      <c r="IB114" s="31"/>
      <c r="IC114" s="31"/>
      <c r="ID114" s="31"/>
      <c r="IE114" s="31"/>
      <c r="IF114" s="31"/>
      <c r="IG114" s="31"/>
      <c r="IH114" s="31"/>
      <c r="II114" s="31"/>
      <c r="IJ114" s="31"/>
      <c r="IK114" s="31"/>
      <c r="IL114" s="31"/>
      <c r="IM114" s="31"/>
      <c r="IN114" s="31"/>
      <c r="IO114" s="31"/>
      <c r="IP114" s="31"/>
      <c r="IQ114" s="31"/>
    </row>
    <row r="115" spans="1:251" s="115" customFormat="1" x14ac:dyDescent="0.2">
      <c r="A115" s="78" t="s">
        <v>78</v>
      </c>
      <c r="B115" s="81" t="s">
        <v>306</v>
      </c>
      <c r="C115" s="81" t="s">
        <v>308</v>
      </c>
      <c r="D115" s="31" t="s">
        <v>64</v>
      </c>
      <c r="E115" s="35"/>
      <c r="F115" s="77" t="str">
        <f t="shared" si="14"/>
        <v>け１０</v>
      </c>
      <c r="G115" s="31" t="str">
        <f t="shared" si="15"/>
        <v>朝日智美</v>
      </c>
      <c r="H115" s="31" t="s">
        <v>608</v>
      </c>
      <c r="I115" s="82" t="s">
        <v>16</v>
      </c>
      <c r="J115" s="34">
        <v>1983</v>
      </c>
      <c r="K115" s="33">
        <f t="shared" si="17"/>
        <v>43</v>
      </c>
      <c r="L115" s="31" t="str">
        <f t="shared" si="16"/>
        <v>OK</v>
      </c>
      <c r="M115" s="31" t="s">
        <v>82</v>
      </c>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c r="CK115" s="31"/>
      <c r="CL115" s="31"/>
      <c r="CM115" s="31"/>
      <c r="CN115" s="31"/>
      <c r="CO115" s="31"/>
      <c r="CP115" s="31"/>
      <c r="CQ115" s="31"/>
      <c r="CR115" s="31"/>
      <c r="CS115" s="31"/>
      <c r="CT115" s="31"/>
      <c r="CU115" s="31"/>
      <c r="CV115" s="31"/>
      <c r="CW115" s="31"/>
      <c r="CX115" s="31"/>
      <c r="CY115" s="31"/>
      <c r="CZ115" s="31"/>
      <c r="DA115" s="31"/>
      <c r="DB115" s="31"/>
      <c r="DC115" s="31"/>
      <c r="DD115" s="31"/>
      <c r="DE115" s="31"/>
      <c r="DF115" s="31"/>
      <c r="DG115" s="31"/>
      <c r="DH115" s="31"/>
      <c r="DI115" s="31"/>
      <c r="DJ115" s="31"/>
      <c r="DK115" s="31"/>
      <c r="DL115" s="31"/>
      <c r="DM115" s="31"/>
      <c r="DN115" s="31"/>
      <c r="DO115" s="31"/>
      <c r="DP115" s="31"/>
      <c r="DQ115" s="31"/>
      <c r="DR115" s="31"/>
      <c r="DS115" s="31"/>
      <c r="DT115" s="31"/>
      <c r="DU115" s="31"/>
      <c r="DV115" s="31"/>
      <c r="DW115" s="31"/>
      <c r="DX115" s="31"/>
      <c r="DY115" s="31"/>
      <c r="DZ115" s="31"/>
      <c r="EA115" s="31"/>
      <c r="EB115" s="31"/>
      <c r="EC115" s="31"/>
      <c r="ED115" s="31"/>
      <c r="EE115" s="31"/>
      <c r="EF115" s="31"/>
      <c r="EG115" s="31"/>
      <c r="EH115" s="31"/>
      <c r="EI115" s="31"/>
      <c r="EJ115" s="31"/>
      <c r="EK115" s="31"/>
      <c r="EL115" s="31"/>
      <c r="EM115" s="31"/>
      <c r="EN115" s="31"/>
      <c r="EO115" s="31"/>
      <c r="EP115" s="31"/>
      <c r="EQ115" s="31"/>
      <c r="ER115" s="31"/>
      <c r="ES115" s="31"/>
      <c r="ET115" s="31"/>
      <c r="EU115" s="31"/>
      <c r="EV115" s="31"/>
      <c r="EW115" s="31"/>
      <c r="EX115" s="31"/>
      <c r="EY115" s="31"/>
      <c r="EZ115" s="31"/>
      <c r="FA115" s="31"/>
      <c r="FB115" s="31"/>
      <c r="FC115" s="31"/>
      <c r="FD115" s="31"/>
      <c r="FE115" s="31"/>
      <c r="FF115" s="31"/>
      <c r="FG115" s="31"/>
      <c r="FH115" s="31"/>
      <c r="FI115" s="31"/>
      <c r="FJ115" s="31"/>
      <c r="FK115" s="31"/>
      <c r="FL115" s="31"/>
      <c r="FM115" s="31"/>
      <c r="FN115" s="31"/>
      <c r="FO115" s="31"/>
      <c r="FP115" s="31"/>
      <c r="FQ115" s="31"/>
      <c r="FR115" s="31"/>
      <c r="FS115" s="31"/>
      <c r="FT115" s="31"/>
      <c r="FU115" s="31"/>
      <c r="FV115" s="31"/>
      <c r="FW115" s="31"/>
      <c r="FX115" s="31"/>
      <c r="FY115" s="31"/>
      <c r="FZ115" s="31"/>
      <c r="GA115" s="31"/>
      <c r="GB115" s="31"/>
      <c r="GC115" s="31"/>
      <c r="GD115" s="31"/>
      <c r="GE115" s="31"/>
      <c r="GF115" s="31"/>
      <c r="GG115" s="31"/>
      <c r="GH115" s="31"/>
      <c r="GI115" s="31"/>
      <c r="GJ115" s="31"/>
      <c r="GK115" s="31"/>
      <c r="GL115" s="31"/>
      <c r="GM115" s="31"/>
      <c r="GN115" s="31"/>
      <c r="GO115" s="31"/>
      <c r="GP115" s="31"/>
      <c r="GQ115" s="31"/>
      <c r="GR115" s="31"/>
      <c r="GS115" s="31"/>
      <c r="GT115" s="31"/>
      <c r="GU115" s="31"/>
      <c r="GV115" s="31"/>
      <c r="GW115" s="31"/>
      <c r="GX115" s="31"/>
      <c r="GY115" s="31"/>
      <c r="GZ115" s="31"/>
      <c r="HA115" s="31"/>
      <c r="HB115" s="31"/>
      <c r="HC115" s="31"/>
      <c r="HD115" s="31"/>
      <c r="HE115" s="31"/>
      <c r="HF115" s="31"/>
      <c r="HG115" s="31"/>
      <c r="HH115" s="31"/>
      <c r="HI115" s="31"/>
      <c r="HJ115" s="31"/>
      <c r="HK115" s="31"/>
      <c r="HL115" s="31"/>
      <c r="HM115" s="31"/>
      <c r="HN115" s="31"/>
      <c r="HO115" s="31"/>
      <c r="HP115" s="31"/>
      <c r="HQ115" s="31"/>
      <c r="HR115" s="31"/>
      <c r="HS115" s="31"/>
      <c r="HT115" s="31"/>
      <c r="HU115" s="31"/>
      <c r="HV115" s="31"/>
      <c r="HW115" s="31"/>
      <c r="HX115" s="31"/>
      <c r="HY115" s="31"/>
      <c r="HZ115" s="31"/>
      <c r="IA115" s="31"/>
      <c r="IB115" s="31"/>
      <c r="IC115" s="31"/>
      <c r="ID115" s="31"/>
      <c r="IE115" s="31"/>
      <c r="IF115" s="31"/>
      <c r="IG115" s="31"/>
      <c r="IH115" s="31"/>
      <c r="II115" s="31"/>
      <c r="IJ115" s="31"/>
      <c r="IK115" s="31"/>
      <c r="IL115" s="31"/>
      <c r="IM115" s="31"/>
      <c r="IN115" s="31"/>
      <c r="IO115" s="31"/>
      <c r="IP115" s="31"/>
      <c r="IQ115" s="31"/>
    </row>
    <row r="116" spans="1:251" s="115" customFormat="1" x14ac:dyDescent="0.2">
      <c r="A116" s="78" t="s">
        <v>81</v>
      </c>
      <c r="B116" s="78" t="s">
        <v>309</v>
      </c>
      <c r="C116" s="29" t="s">
        <v>310</v>
      </c>
      <c r="D116" s="31" t="s">
        <v>64</v>
      </c>
      <c r="E116" s="35"/>
      <c r="F116" s="77" t="str">
        <f t="shared" si="14"/>
        <v>け１１</v>
      </c>
      <c r="G116" s="31" t="str">
        <f t="shared" si="15"/>
        <v>本多勇輝</v>
      </c>
      <c r="H116" s="31" t="s">
        <v>608</v>
      </c>
      <c r="I116" s="29" t="s">
        <v>12</v>
      </c>
      <c r="J116" s="34">
        <v>1989</v>
      </c>
      <c r="K116" s="33">
        <f t="shared" si="17"/>
        <v>37</v>
      </c>
      <c r="L116" s="31" t="str">
        <f t="shared" si="16"/>
        <v>OK</v>
      </c>
      <c r="M116" s="31" t="s">
        <v>40</v>
      </c>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N116" s="31"/>
      <c r="CO116" s="31"/>
      <c r="CP116" s="31"/>
      <c r="CQ116" s="31"/>
      <c r="CR116" s="31"/>
      <c r="CS116" s="31"/>
      <c r="CT116" s="31"/>
      <c r="CU116" s="31"/>
      <c r="CV116" s="31"/>
      <c r="CW116" s="31"/>
      <c r="CX116" s="31"/>
      <c r="CY116" s="31"/>
      <c r="CZ116" s="31"/>
      <c r="DA116" s="31"/>
      <c r="DB116" s="31"/>
      <c r="DC116" s="31"/>
      <c r="DD116" s="31"/>
      <c r="DE116" s="31"/>
      <c r="DF116" s="31"/>
      <c r="DG116" s="31"/>
      <c r="DH116" s="31"/>
      <c r="DI116" s="31"/>
      <c r="DJ116" s="31"/>
      <c r="DK116" s="31"/>
      <c r="DL116" s="31"/>
      <c r="DM116" s="31"/>
      <c r="DN116" s="31"/>
      <c r="DO116" s="31"/>
      <c r="DP116" s="31"/>
      <c r="DQ116" s="31"/>
      <c r="DR116" s="31"/>
      <c r="DS116" s="31"/>
      <c r="DT116" s="31"/>
      <c r="DU116" s="31"/>
      <c r="DV116" s="31"/>
      <c r="DW116" s="31"/>
      <c r="DX116" s="31"/>
      <c r="DY116" s="31"/>
      <c r="DZ116" s="31"/>
      <c r="EA116" s="31"/>
      <c r="EB116" s="31"/>
      <c r="EC116" s="31"/>
      <c r="ED116" s="31"/>
      <c r="EE116" s="31"/>
      <c r="EF116" s="31"/>
      <c r="EG116" s="31"/>
      <c r="EH116" s="31"/>
      <c r="EI116" s="31"/>
      <c r="EJ116" s="31"/>
      <c r="EK116" s="31"/>
      <c r="EL116" s="31"/>
      <c r="EM116" s="31"/>
      <c r="EN116" s="31"/>
      <c r="EO116" s="31"/>
      <c r="EP116" s="31"/>
      <c r="EQ116" s="31"/>
      <c r="ER116" s="31"/>
      <c r="ES116" s="31"/>
      <c r="ET116" s="31"/>
      <c r="EU116" s="31"/>
      <c r="EV116" s="31"/>
      <c r="EW116" s="31"/>
      <c r="EX116" s="31"/>
      <c r="EY116" s="31"/>
      <c r="EZ116" s="31"/>
      <c r="FA116" s="31"/>
      <c r="FB116" s="31"/>
      <c r="FC116" s="31"/>
      <c r="FD116" s="31"/>
      <c r="FE116" s="31"/>
      <c r="FF116" s="31"/>
      <c r="FG116" s="31"/>
      <c r="FH116" s="31"/>
      <c r="FI116" s="31"/>
      <c r="FJ116" s="31"/>
      <c r="FK116" s="31"/>
      <c r="FL116" s="31"/>
      <c r="FM116" s="31"/>
      <c r="FN116" s="31"/>
      <c r="FO116" s="31"/>
      <c r="FP116" s="31"/>
      <c r="FQ116" s="31"/>
      <c r="FR116" s="31"/>
      <c r="FS116" s="31"/>
      <c r="FT116" s="31"/>
      <c r="FU116" s="31"/>
      <c r="FV116" s="31"/>
      <c r="FW116" s="31"/>
      <c r="FX116" s="31"/>
      <c r="FY116" s="31"/>
      <c r="FZ116" s="31"/>
      <c r="GA116" s="31"/>
      <c r="GB116" s="31"/>
      <c r="GC116" s="31"/>
      <c r="GD116" s="31"/>
      <c r="GE116" s="31"/>
      <c r="GF116" s="31"/>
      <c r="GG116" s="31"/>
      <c r="GH116" s="31"/>
      <c r="GI116" s="31"/>
      <c r="GJ116" s="31"/>
      <c r="GK116" s="31"/>
      <c r="GL116" s="31"/>
      <c r="GM116" s="31"/>
      <c r="GN116" s="31"/>
      <c r="GO116" s="31"/>
      <c r="GP116" s="31"/>
      <c r="GQ116" s="31"/>
      <c r="GR116" s="31"/>
      <c r="GS116" s="31"/>
      <c r="GT116" s="31"/>
      <c r="GU116" s="31"/>
      <c r="GV116" s="31"/>
      <c r="GW116" s="31"/>
      <c r="GX116" s="31"/>
      <c r="GY116" s="31"/>
      <c r="GZ116" s="31"/>
      <c r="HA116" s="31"/>
      <c r="HB116" s="31"/>
      <c r="HC116" s="31"/>
      <c r="HD116" s="31"/>
      <c r="HE116" s="31"/>
      <c r="HF116" s="31"/>
      <c r="HG116" s="31"/>
      <c r="HH116" s="31"/>
      <c r="HI116" s="31"/>
      <c r="HJ116" s="31"/>
      <c r="HK116" s="31"/>
      <c r="HL116" s="31"/>
      <c r="HM116" s="31"/>
      <c r="HN116" s="31"/>
      <c r="HO116" s="31"/>
      <c r="HP116" s="31"/>
      <c r="HQ116" s="31"/>
      <c r="HR116" s="31"/>
      <c r="HS116" s="31"/>
      <c r="HT116" s="31"/>
      <c r="HU116" s="31"/>
      <c r="HV116" s="31"/>
      <c r="HW116" s="31"/>
      <c r="HX116" s="31"/>
      <c r="HY116" s="31"/>
      <c r="HZ116" s="31"/>
      <c r="IA116" s="31"/>
      <c r="IB116" s="31"/>
      <c r="IC116" s="31"/>
      <c r="ID116" s="31"/>
      <c r="IE116" s="31"/>
      <c r="IF116" s="31"/>
      <c r="IG116" s="31"/>
      <c r="IH116" s="31"/>
      <c r="II116" s="31"/>
      <c r="IJ116" s="31"/>
      <c r="IK116" s="31"/>
      <c r="IL116" s="31"/>
      <c r="IM116" s="31"/>
      <c r="IN116" s="31"/>
      <c r="IO116" s="31"/>
      <c r="IP116" s="31"/>
      <c r="IQ116" s="31"/>
    </row>
    <row r="117" spans="1:251" s="115" customFormat="1" x14ac:dyDescent="0.2">
      <c r="A117" s="78" t="s">
        <v>83</v>
      </c>
      <c r="B117" s="78" t="s">
        <v>311</v>
      </c>
      <c r="C117" s="29" t="s">
        <v>312</v>
      </c>
      <c r="D117" s="31" t="s">
        <v>64</v>
      </c>
      <c r="E117" s="35"/>
      <c r="F117" s="77" t="str">
        <f t="shared" si="14"/>
        <v>け１２</v>
      </c>
      <c r="G117" s="31" t="str">
        <f t="shared" si="15"/>
        <v>堤泰彦</v>
      </c>
      <c r="H117" s="31" t="s">
        <v>608</v>
      </c>
      <c r="I117" s="29" t="s">
        <v>12</v>
      </c>
      <c r="J117" s="32">
        <v>1987</v>
      </c>
      <c r="K117" s="33">
        <f t="shared" si="17"/>
        <v>39</v>
      </c>
      <c r="L117" s="31" t="str">
        <f t="shared" si="16"/>
        <v>OK</v>
      </c>
      <c r="M117" s="84" t="s">
        <v>238</v>
      </c>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c r="CX117" s="31"/>
      <c r="CY117" s="31"/>
      <c r="CZ117" s="31"/>
      <c r="DA117" s="31"/>
      <c r="DB117" s="31"/>
      <c r="DC117" s="31"/>
      <c r="DD117" s="31"/>
      <c r="DE117" s="31"/>
      <c r="DF117" s="31"/>
      <c r="DG117" s="31"/>
      <c r="DH117" s="31"/>
      <c r="DI117" s="31"/>
      <c r="DJ117" s="31"/>
      <c r="DK117" s="31"/>
      <c r="DL117" s="31"/>
      <c r="DM117" s="31"/>
      <c r="DN117" s="31"/>
      <c r="DO117" s="31"/>
      <c r="DP117" s="31"/>
      <c r="DQ117" s="31"/>
      <c r="DR117" s="31"/>
      <c r="DS117" s="31"/>
      <c r="DT117" s="31"/>
      <c r="DU117" s="31"/>
      <c r="DV117" s="31"/>
      <c r="DW117" s="31"/>
      <c r="DX117" s="31"/>
      <c r="DY117" s="31"/>
      <c r="DZ117" s="31"/>
      <c r="EA117" s="31"/>
      <c r="EB117" s="31"/>
      <c r="EC117" s="31"/>
      <c r="ED117" s="31"/>
      <c r="EE117" s="31"/>
      <c r="EF117" s="31"/>
      <c r="EG117" s="31"/>
      <c r="EH117" s="31"/>
      <c r="EI117" s="31"/>
      <c r="EJ117" s="31"/>
      <c r="EK117" s="31"/>
      <c r="EL117" s="31"/>
      <c r="EM117" s="31"/>
      <c r="EN117" s="31"/>
      <c r="EO117" s="31"/>
      <c r="EP117" s="31"/>
      <c r="EQ117" s="31"/>
      <c r="ER117" s="31"/>
      <c r="ES117" s="31"/>
      <c r="ET117" s="31"/>
      <c r="EU117" s="31"/>
      <c r="EV117" s="31"/>
      <c r="EW117" s="31"/>
      <c r="EX117" s="31"/>
      <c r="EY117" s="31"/>
      <c r="EZ117" s="31"/>
      <c r="FA117" s="31"/>
      <c r="FB117" s="31"/>
      <c r="FC117" s="31"/>
      <c r="FD117" s="31"/>
      <c r="FE117" s="31"/>
      <c r="FF117" s="31"/>
      <c r="FG117" s="31"/>
      <c r="FH117" s="31"/>
      <c r="FI117" s="31"/>
      <c r="FJ117" s="31"/>
      <c r="FK117" s="31"/>
      <c r="FL117" s="31"/>
      <c r="FM117" s="31"/>
      <c r="FN117" s="31"/>
      <c r="FO117" s="31"/>
      <c r="FP117" s="31"/>
      <c r="FQ117" s="31"/>
      <c r="FR117" s="31"/>
      <c r="FS117" s="31"/>
      <c r="FT117" s="31"/>
      <c r="FU117" s="31"/>
      <c r="FV117" s="31"/>
      <c r="FW117" s="31"/>
      <c r="FX117" s="31"/>
      <c r="FY117" s="31"/>
      <c r="FZ117" s="31"/>
      <c r="GA117" s="31"/>
      <c r="GB117" s="31"/>
      <c r="GC117" s="31"/>
      <c r="GD117" s="31"/>
      <c r="GE117" s="31"/>
      <c r="GF117" s="31"/>
      <c r="GG117" s="31"/>
      <c r="GH117" s="31"/>
      <c r="GI117" s="31"/>
      <c r="GJ117" s="31"/>
      <c r="GK117" s="31"/>
      <c r="GL117" s="31"/>
      <c r="GM117" s="31"/>
      <c r="GN117" s="31"/>
      <c r="GO117" s="31"/>
      <c r="GP117" s="31"/>
      <c r="GQ117" s="31"/>
      <c r="GR117" s="31"/>
      <c r="GS117" s="31"/>
      <c r="GT117" s="31"/>
      <c r="GU117" s="31"/>
      <c r="GV117" s="31"/>
      <c r="GW117" s="31"/>
      <c r="GX117" s="31"/>
      <c r="GY117" s="31"/>
      <c r="GZ117" s="31"/>
      <c r="HA117" s="31"/>
      <c r="HB117" s="31"/>
      <c r="HC117" s="31"/>
      <c r="HD117" s="31"/>
      <c r="HE117" s="31"/>
      <c r="HF117" s="31"/>
      <c r="HG117" s="31"/>
      <c r="HH117" s="31"/>
      <c r="HI117" s="31"/>
      <c r="HJ117" s="31"/>
      <c r="HK117" s="31"/>
      <c r="HL117" s="31"/>
      <c r="HM117" s="31"/>
      <c r="HN117" s="31"/>
      <c r="HO117" s="31"/>
      <c r="HP117" s="31"/>
      <c r="HQ117" s="31"/>
      <c r="HR117" s="31"/>
      <c r="HS117" s="31"/>
      <c r="HT117" s="31"/>
      <c r="HU117" s="31"/>
      <c r="HV117" s="31"/>
      <c r="HW117" s="31"/>
      <c r="HX117" s="31"/>
      <c r="HY117" s="31"/>
      <c r="HZ117" s="31"/>
      <c r="IA117" s="31"/>
      <c r="IB117" s="31"/>
      <c r="IC117" s="31"/>
      <c r="ID117" s="31"/>
      <c r="IE117" s="31"/>
      <c r="IF117" s="31"/>
      <c r="IG117" s="31"/>
      <c r="IH117" s="31"/>
      <c r="II117" s="31"/>
      <c r="IJ117" s="31"/>
      <c r="IK117" s="31"/>
      <c r="IL117" s="31"/>
      <c r="IM117" s="31"/>
      <c r="IN117" s="31"/>
      <c r="IO117" s="31"/>
      <c r="IP117" s="31"/>
      <c r="IQ117" s="31"/>
    </row>
    <row r="118" spans="1:251" s="115" customFormat="1" x14ac:dyDescent="0.2">
      <c r="A118" s="78" t="s">
        <v>84</v>
      </c>
      <c r="B118" s="78" t="s">
        <v>313</v>
      </c>
      <c r="C118" s="29" t="s">
        <v>314</v>
      </c>
      <c r="D118" s="31" t="s">
        <v>64</v>
      </c>
      <c r="E118" s="28"/>
      <c r="F118" s="77" t="str">
        <f t="shared" si="14"/>
        <v>け１３</v>
      </c>
      <c r="G118" s="31" t="str">
        <f t="shared" si="15"/>
        <v>新谷良</v>
      </c>
      <c r="H118" s="31" t="s">
        <v>608</v>
      </c>
      <c r="I118" s="29" t="s">
        <v>12</v>
      </c>
      <c r="J118" s="32">
        <v>1984</v>
      </c>
      <c r="K118" s="33">
        <f t="shared" si="17"/>
        <v>42</v>
      </c>
      <c r="L118" s="31" t="str">
        <f t="shared" si="16"/>
        <v>OK</v>
      </c>
      <c r="M118" s="85" t="s">
        <v>216</v>
      </c>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c r="CJ118" s="31"/>
      <c r="CK118" s="31"/>
      <c r="CL118" s="31"/>
      <c r="CM118" s="31"/>
      <c r="CN118" s="31"/>
      <c r="CO118" s="31"/>
      <c r="CP118" s="31"/>
      <c r="CQ118" s="31"/>
      <c r="CR118" s="31"/>
      <c r="CS118" s="31"/>
      <c r="CT118" s="31"/>
      <c r="CU118" s="31"/>
      <c r="CV118" s="31"/>
      <c r="CW118" s="31"/>
      <c r="CX118" s="31"/>
      <c r="CY118" s="31"/>
      <c r="CZ118" s="31"/>
      <c r="DA118" s="31"/>
      <c r="DB118" s="31"/>
      <c r="DC118" s="31"/>
      <c r="DD118" s="31"/>
      <c r="DE118" s="31"/>
      <c r="DF118" s="31"/>
      <c r="DG118" s="31"/>
      <c r="DH118" s="31"/>
      <c r="DI118" s="31"/>
      <c r="DJ118" s="31"/>
      <c r="DK118" s="31"/>
      <c r="DL118" s="31"/>
      <c r="DM118" s="31"/>
      <c r="DN118" s="31"/>
      <c r="DO118" s="31"/>
      <c r="DP118" s="31"/>
      <c r="DQ118" s="31"/>
      <c r="DR118" s="31"/>
      <c r="DS118" s="31"/>
      <c r="DT118" s="31"/>
      <c r="DU118" s="31"/>
      <c r="DV118" s="31"/>
      <c r="DW118" s="31"/>
      <c r="DX118" s="31"/>
      <c r="DY118" s="31"/>
      <c r="DZ118" s="31"/>
      <c r="EA118" s="31"/>
      <c r="EB118" s="31"/>
      <c r="EC118" s="31"/>
      <c r="ED118" s="31"/>
      <c r="EE118" s="31"/>
      <c r="EF118" s="31"/>
      <c r="EG118" s="31"/>
      <c r="EH118" s="31"/>
      <c r="EI118" s="31"/>
      <c r="EJ118" s="31"/>
      <c r="EK118" s="31"/>
      <c r="EL118" s="31"/>
      <c r="EM118" s="31"/>
      <c r="EN118" s="31"/>
      <c r="EO118" s="31"/>
      <c r="EP118" s="31"/>
      <c r="EQ118" s="31"/>
      <c r="ER118" s="31"/>
      <c r="ES118" s="31"/>
      <c r="ET118" s="31"/>
      <c r="EU118" s="31"/>
      <c r="EV118" s="31"/>
      <c r="EW118" s="31"/>
      <c r="EX118" s="31"/>
      <c r="EY118" s="31"/>
      <c r="EZ118" s="31"/>
      <c r="FA118" s="31"/>
      <c r="FB118" s="31"/>
      <c r="FC118" s="31"/>
      <c r="FD118" s="31"/>
      <c r="FE118" s="31"/>
      <c r="FF118" s="31"/>
      <c r="FG118" s="31"/>
      <c r="FH118" s="31"/>
      <c r="FI118" s="31"/>
      <c r="FJ118" s="31"/>
      <c r="FK118" s="31"/>
      <c r="FL118" s="31"/>
      <c r="FM118" s="31"/>
      <c r="FN118" s="31"/>
      <c r="FO118" s="31"/>
      <c r="FP118" s="31"/>
      <c r="FQ118" s="31"/>
      <c r="FR118" s="31"/>
      <c r="FS118" s="31"/>
      <c r="FT118" s="31"/>
      <c r="FU118" s="31"/>
      <c r="FV118" s="31"/>
      <c r="FW118" s="31"/>
      <c r="FX118" s="31"/>
      <c r="FY118" s="31"/>
      <c r="FZ118" s="31"/>
      <c r="GA118" s="31"/>
      <c r="GB118" s="31"/>
      <c r="GC118" s="31"/>
      <c r="GD118" s="31"/>
      <c r="GE118" s="31"/>
      <c r="GF118" s="31"/>
      <c r="GG118" s="31"/>
      <c r="GH118" s="31"/>
      <c r="GI118" s="31"/>
      <c r="GJ118" s="31"/>
      <c r="GK118" s="31"/>
      <c r="GL118" s="31"/>
      <c r="GM118" s="31"/>
      <c r="GN118" s="31"/>
      <c r="GO118" s="31"/>
      <c r="GP118" s="31"/>
      <c r="GQ118" s="31"/>
      <c r="GR118" s="31"/>
      <c r="GS118" s="31"/>
      <c r="GT118" s="31"/>
      <c r="GU118" s="31"/>
      <c r="GV118" s="31"/>
      <c r="GW118" s="31"/>
      <c r="GX118" s="31"/>
      <c r="GY118" s="31"/>
      <c r="GZ118" s="31"/>
      <c r="HA118" s="31"/>
      <c r="HB118" s="31"/>
      <c r="HC118" s="31"/>
      <c r="HD118" s="31"/>
      <c r="HE118" s="31"/>
      <c r="HF118" s="31"/>
      <c r="HG118" s="31"/>
      <c r="HH118" s="31"/>
      <c r="HI118" s="31"/>
      <c r="HJ118" s="31"/>
      <c r="HK118" s="31"/>
      <c r="HL118" s="31"/>
      <c r="HM118" s="31"/>
      <c r="HN118" s="31"/>
      <c r="HO118" s="31"/>
      <c r="HP118" s="31"/>
      <c r="HQ118" s="31"/>
      <c r="HR118" s="31"/>
      <c r="HS118" s="31"/>
      <c r="HT118" s="31"/>
      <c r="HU118" s="31"/>
      <c r="HV118" s="31"/>
      <c r="HW118" s="31"/>
      <c r="HX118" s="31"/>
      <c r="HY118" s="31"/>
      <c r="HZ118" s="31"/>
      <c r="IA118" s="31"/>
      <c r="IB118" s="31"/>
      <c r="IC118" s="31"/>
      <c r="ID118" s="31"/>
      <c r="IE118" s="31"/>
      <c r="IF118" s="31"/>
      <c r="IG118" s="31"/>
      <c r="IH118" s="31"/>
      <c r="II118" s="31"/>
      <c r="IJ118" s="31"/>
      <c r="IK118" s="31"/>
      <c r="IL118" s="31"/>
      <c r="IM118" s="31"/>
      <c r="IN118" s="31"/>
      <c r="IO118" s="31"/>
      <c r="IP118" s="31"/>
      <c r="IQ118" s="31"/>
    </row>
    <row r="119" spans="1:251" s="115" customFormat="1" x14ac:dyDescent="0.2">
      <c r="A119" s="78" t="s">
        <v>85</v>
      </c>
      <c r="B119" s="78" t="s">
        <v>946</v>
      </c>
      <c r="C119" s="78" t="s">
        <v>947</v>
      </c>
      <c r="D119" s="31" t="s">
        <v>64</v>
      </c>
      <c r="E119" s="35"/>
      <c r="F119" s="77" t="str">
        <f t="shared" si="14"/>
        <v>け１４</v>
      </c>
      <c r="G119" s="31" t="str">
        <f t="shared" si="15"/>
        <v>川上駿亮</v>
      </c>
      <c r="H119" s="31" t="s">
        <v>608</v>
      </c>
      <c r="I119" s="29" t="s">
        <v>12</v>
      </c>
      <c r="J119" s="34">
        <v>1997</v>
      </c>
      <c r="K119" s="33">
        <f t="shared" si="17"/>
        <v>29</v>
      </c>
      <c r="L119" s="31" t="str">
        <f t="shared" si="16"/>
        <v>OK</v>
      </c>
      <c r="M119" s="82" t="s">
        <v>18</v>
      </c>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c r="CI119" s="31"/>
      <c r="CJ119" s="31"/>
      <c r="CK119" s="31"/>
      <c r="CL119" s="31"/>
      <c r="CM119" s="31"/>
      <c r="CN119" s="31"/>
      <c r="CO119" s="31"/>
      <c r="CP119" s="31"/>
      <c r="CQ119" s="31"/>
      <c r="CR119" s="31"/>
      <c r="CS119" s="31"/>
      <c r="CT119" s="31"/>
      <c r="CU119" s="31"/>
      <c r="CV119" s="31"/>
      <c r="CW119" s="31"/>
      <c r="CX119" s="31"/>
      <c r="CY119" s="31"/>
      <c r="CZ119" s="31"/>
      <c r="DA119" s="31"/>
      <c r="DB119" s="31"/>
      <c r="DC119" s="31"/>
      <c r="DD119" s="31"/>
      <c r="DE119" s="31"/>
      <c r="DF119" s="31"/>
      <c r="DG119" s="31"/>
      <c r="DH119" s="31"/>
      <c r="DI119" s="31"/>
      <c r="DJ119" s="31"/>
      <c r="DK119" s="31"/>
      <c r="DL119" s="31"/>
      <c r="DM119" s="31"/>
      <c r="DN119" s="31"/>
      <c r="DO119" s="31"/>
      <c r="DP119" s="31"/>
      <c r="DQ119" s="31"/>
      <c r="DR119" s="31"/>
      <c r="DS119" s="31"/>
      <c r="DT119" s="31"/>
      <c r="DU119" s="31"/>
      <c r="DV119" s="31"/>
      <c r="DW119" s="31"/>
      <c r="DX119" s="31"/>
      <c r="DY119" s="31"/>
      <c r="DZ119" s="31"/>
      <c r="EA119" s="31"/>
      <c r="EB119" s="31"/>
      <c r="EC119" s="31"/>
      <c r="ED119" s="31"/>
      <c r="EE119" s="31"/>
      <c r="EF119" s="31"/>
      <c r="EG119" s="31"/>
      <c r="EH119" s="31"/>
      <c r="EI119" s="31"/>
      <c r="EJ119" s="31"/>
      <c r="EK119" s="31"/>
      <c r="EL119" s="31"/>
      <c r="EM119" s="31"/>
      <c r="EN119" s="31"/>
      <c r="EO119" s="31"/>
      <c r="EP119" s="31"/>
      <c r="EQ119" s="31"/>
      <c r="ER119" s="31"/>
      <c r="ES119" s="31"/>
      <c r="ET119" s="31"/>
      <c r="EU119" s="31"/>
      <c r="EV119" s="31"/>
      <c r="EW119" s="31"/>
      <c r="EX119" s="31"/>
      <c r="EY119" s="31"/>
      <c r="EZ119" s="31"/>
      <c r="FA119" s="31"/>
      <c r="FB119" s="31"/>
      <c r="FC119" s="31"/>
      <c r="FD119" s="31"/>
      <c r="FE119" s="31"/>
      <c r="FF119" s="31"/>
      <c r="FG119" s="31"/>
      <c r="FH119" s="31"/>
      <c r="FI119" s="31"/>
      <c r="FJ119" s="31"/>
      <c r="FK119" s="31"/>
      <c r="FL119" s="31"/>
      <c r="FM119" s="31"/>
      <c r="FN119" s="31"/>
      <c r="FO119" s="31"/>
      <c r="FP119" s="31"/>
      <c r="FQ119" s="31"/>
      <c r="FR119" s="31"/>
      <c r="FS119" s="31"/>
      <c r="FT119" s="31"/>
      <c r="FU119" s="31"/>
      <c r="FV119" s="31"/>
      <c r="FW119" s="31"/>
      <c r="FX119" s="31"/>
      <c r="FY119" s="31"/>
      <c r="FZ119" s="31"/>
      <c r="GA119" s="31"/>
      <c r="GB119" s="31"/>
      <c r="GC119" s="31"/>
      <c r="GD119" s="31"/>
      <c r="GE119" s="31"/>
      <c r="GF119" s="31"/>
      <c r="GG119" s="31"/>
      <c r="GH119" s="31"/>
      <c r="GI119" s="31"/>
      <c r="GJ119" s="31"/>
      <c r="GK119" s="31"/>
      <c r="GL119" s="31"/>
      <c r="GM119" s="31"/>
      <c r="GN119" s="31"/>
      <c r="GO119" s="31"/>
      <c r="GP119" s="31"/>
      <c r="GQ119" s="31"/>
      <c r="GR119" s="31"/>
      <c r="GS119" s="31"/>
      <c r="GT119" s="31"/>
      <c r="GU119" s="31"/>
      <c r="GV119" s="31"/>
      <c r="GW119" s="31"/>
      <c r="GX119" s="31"/>
      <c r="GY119" s="31"/>
      <c r="GZ119" s="31"/>
      <c r="HA119" s="31"/>
      <c r="HB119" s="31"/>
      <c r="HC119" s="31"/>
      <c r="HD119" s="31"/>
      <c r="HE119" s="31"/>
      <c r="HF119" s="31"/>
      <c r="HG119" s="31"/>
      <c r="HH119" s="31"/>
      <c r="HI119" s="31"/>
      <c r="HJ119" s="31"/>
      <c r="HK119" s="31"/>
      <c r="HL119" s="31"/>
      <c r="HM119" s="31"/>
      <c r="HN119" s="31"/>
      <c r="HO119" s="31"/>
      <c r="HP119" s="31"/>
      <c r="HQ119" s="31"/>
      <c r="HR119" s="31"/>
      <c r="HS119" s="31"/>
      <c r="HT119" s="31"/>
      <c r="HU119" s="31"/>
      <c r="HV119" s="31"/>
      <c r="HW119" s="31"/>
      <c r="HX119" s="31"/>
      <c r="HY119" s="31"/>
      <c r="HZ119" s="31"/>
      <c r="IA119" s="31"/>
      <c r="IB119" s="31"/>
      <c r="IC119" s="31"/>
      <c r="ID119" s="31"/>
      <c r="IE119" s="31"/>
      <c r="IF119" s="31"/>
      <c r="IG119" s="31"/>
      <c r="IH119" s="31"/>
      <c r="II119" s="31"/>
      <c r="IJ119" s="31"/>
      <c r="IK119" s="31"/>
      <c r="IL119" s="31"/>
      <c r="IM119" s="31"/>
      <c r="IN119" s="31"/>
      <c r="IO119" s="31"/>
      <c r="IP119" s="31"/>
      <c r="IQ119" s="31"/>
    </row>
    <row r="120" spans="1:251" s="115" customFormat="1" x14ac:dyDescent="0.2">
      <c r="A120" s="78" t="s">
        <v>87</v>
      </c>
      <c r="B120" s="78" t="s">
        <v>69</v>
      </c>
      <c r="C120" s="31" t="s">
        <v>948</v>
      </c>
      <c r="D120" s="29" t="s">
        <v>64</v>
      </c>
      <c r="E120" s="35"/>
      <c r="F120" s="77" t="str">
        <f t="shared" si="14"/>
        <v>け１５</v>
      </c>
      <c r="G120" s="31" t="str">
        <f t="shared" si="15"/>
        <v>上村悠大</v>
      </c>
      <c r="H120" s="31" t="s">
        <v>608</v>
      </c>
      <c r="I120" s="29" t="s">
        <v>12</v>
      </c>
      <c r="J120" s="34">
        <v>2001</v>
      </c>
      <c r="K120" s="33">
        <f t="shared" si="17"/>
        <v>25</v>
      </c>
      <c r="L120" s="31" t="str">
        <f t="shared" si="16"/>
        <v>OK</v>
      </c>
      <c r="M120" s="31" t="s">
        <v>13</v>
      </c>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c r="CI120" s="31"/>
      <c r="CJ120" s="31"/>
      <c r="CK120" s="31"/>
      <c r="CL120" s="31"/>
      <c r="CM120" s="31"/>
      <c r="CN120" s="31"/>
      <c r="CO120" s="31"/>
      <c r="CP120" s="31"/>
      <c r="CQ120" s="31"/>
      <c r="CR120" s="31"/>
      <c r="CS120" s="31"/>
      <c r="CT120" s="31"/>
      <c r="CU120" s="31"/>
      <c r="CV120" s="31"/>
      <c r="CW120" s="31"/>
      <c r="CX120" s="31"/>
      <c r="CY120" s="31"/>
      <c r="CZ120" s="31"/>
      <c r="DA120" s="31"/>
      <c r="DB120" s="31"/>
      <c r="DC120" s="31"/>
      <c r="DD120" s="31"/>
      <c r="DE120" s="31"/>
      <c r="DF120" s="31"/>
      <c r="DG120" s="31"/>
      <c r="DH120" s="31"/>
      <c r="DI120" s="31"/>
      <c r="DJ120" s="31"/>
      <c r="DK120" s="31"/>
      <c r="DL120" s="31"/>
      <c r="DM120" s="31"/>
      <c r="DN120" s="31"/>
      <c r="DO120" s="31"/>
      <c r="DP120" s="31"/>
      <c r="DQ120" s="31"/>
      <c r="DR120" s="31"/>
      <c r="DS120" s="31"/>
      <c r="DT120" s="31"/>
      <c r="DU120" s="31"/>
      <c r="DV120" s="31"/>
      <c r="DW120" s="31"/>
      <c r="DX120" s="31"/>
      <c r="DY120" s="31"/>
      <c r="DZ120" s="31"/>
      <c r="EA120" s="31"/>
      <c r="EB120" s="31"/>
      <c r="EC120" s="31"/>
      <c r="ED120" s="31"/>
      <c r="EE120" s="31"/>
      <c r="EF120" s="31"/>
      <c r="EG120" s="31"/>
      <c r="EH120" s="31"/>
      <c r="EI120" s="31"/>
      <c r="EJ120" s="31"/>
      <c r="EK120" s="31"/>
      <c r="EL120" s="31"/>
      <c r="EM120" s="31"/>
      <c r="EN120" s="31"/>
      <c r="EO120" s="31"/>
      <c r="EP120" s="31"/>
      <c r="EQ120" s="31"/>
      <c r="ER120" s="31"/>
      <c r="ES120" s="31"/>
      <c r="ET120" s="31"/>
      <c r="EU120" s="31"/>
      <c r="EV120" s="31"/>
      <c r="EW120" s="31"/>
      <c r="EX120" s="31"/>
      <c r="EY120" s="31"/>
      <c r="EZ120" s="31"/>
      <c r="FA120" s="31"/>
      <c r="FB120" s="31"/>
      <c r="FC120" s="31"/>
      <c r="FD120" s="31"/>
      <c r="FE120" s="31"/>
      <c r="FF120" s="31"/>
      <c r="FG120" s="31"/>
      <c r="FH120" s="31"/>
      <c r="FI120" s="31"/>
      <c r="FJ120" s="31"/>
      <c r="FK120" s="31"/>
      <c r="FL120" s="31"/>
      <c r="FM120" s="31"/>
      <c r="FN120" s="31"/>
      <c r="FO120" s="31"/>
      <c r="FP120" s="31"/>
      <c r="FQ120" s="31"/>
      <c r="FR120" s="31"/>
      <c r="FS120" s="31"/>
      <c r="FT120" s="31"/>
      <c r="FU120" s="31"/>
      <c r="FV120" s="31"/>
      <c r="FW120" s="31"/>
      <c r="FX120" s="31"/>
      <c r="FY120" s="31"/>
      <c r="FZ120" s="31"/>
      <c r="GA120" s="31"/>
      <c r="GB120" s="31"/>
      <c r="GC120" s="31"/>
      <c r="GD120" s="31"/>
      <c r="GE120" s="31"/>
      <c r="GF120" s="31"/>
      <c r="GG120" s="31"/>
      <c r="GH120" s="31"/>
      <c r="GI120" s="31"/>
      <c r="GJ120" s="31"/>
      <c r="GK120" s="31"/>
      <c r="GL120" s="31"/>
      <c r="GM120" s="31"/>
      <c r="GN120" s="31"/>
      <c r="GO120" s="31"/>
      <c r="GP120" s="31"/>
      <c r="GQ120" s="31"/>
      <c r="GR120" s="31"/>
      <c r="GS120" s="31"/>
      <c r="GT120" s="31"/>
      <c r="GU120" s="31"/>
      <c r="GV120" s="31"/>
      <c r="GW120" s="31"/>
      <c r="GX120" s="31"/>
      <c r="GY120" s="31"/>
      <c r="GZ120" s="31"/>
      <c r="HA120" s="31"/>
      <c r="HB120" s="31"/>
      <c r="HC120" s="31"/>
      <c r="HD120" s="31"/>
      <c r="HE120" s="31"/>
      <c r="HF120" s="31"/>
      <c r="HG120" s="31"/>
      <c r="HH120" s="31"/>
      <c r="HI120" s="31"/>
      <c r="HJ120" s="31"/>
      <c r="HK120" s="31"/>
      <c r="HL120" s="31"/>
      <c r="HM120" s="31"/>
      <c r="HN120" s="31"/>
      <c r="HO120" s="31"/>
      <c r="HP120" s="31"/>
      <c r="HQ120" s="31"/>
      <c r="HR120" s="31"/>
      <c r="HS120" s="31"/>
      <c r="HT120" s="31"/>
      <c r="HU120" s="31"/>
      <c r="HV120" s="31"/>
      <c r="HW120" s="31"/>
      <c r="HX120" s="31"/>
      <c r="HY120" s="31"/>
      <c r="HZ120" s="31"/>
      <c r="IA120" s="31"/>
      <c r="IB120" s="31"/>
      <c r="IC120" s="31"/>
      <c r="ID120" s="31"/>
      <c r="IE120" s="31"/>
      <c r="IF120" s="31"/>
      <c r="IG120" s="31"/>
      <c r="IH120" s="31"/>
      <c r="II120" s="31"/>
      <c r="IJ120" s="31"/>
      <c r="IK120" s="31"/>
      <c r="IL120" s="31"/>
      <c r="IM120" s="31"/>
      <c r="IN120" s="31"/>
      <c r="IO120" s="31"/>
      <c r="IP120" s="31"/>
      <c r="IQ120" s="31"/>
    </row>
    <row r="121" spans="1:251" s="149" customFormat="1" x14ac:dyDescent="0.2">
      <c r="A121" s="78" t="s">
        <v>88</v>
      </c>
      <c r="B121" s="81" t="s">
        <v>286</v>
      </c>
      <c r="C121" s="81" t="s">
        <v>610</v>
      </c>
      <c r="D121" s="29" t="s">
        <v>64</v>
      </c>
      <c r="E121" s="35"/>
      <c r="F121" s="77" t="str">
        <f t="shared" si="14"/>
        <v>け１６</v>
      </c>
      <c r="G121" s="31" t="str">
        <f t="shared" si="15"/>
        <v>森彩</v>
      </c>
      <c r="H121" s="31" t="s">
        <v>608</v>
      </c>
      <c r="I121" s="81" t="s">
        <v>210</v>
      </c>
      <c r="J121" s="34">
        <v>1977</v>
      </c>
      <c r="K121" s="33">
        <f t="shared" si="17"/>
        <v>49</v>
      </c>
      <c r="L121" s="31" t="str">
        <f t="shared" si="16"/>
        <v>OK</v>
      </c>
      <c r="M121" s="31" t="s">
        <v>20</v>
      </c>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c r="CJ121" s="31"/>
      <c r="CK121" s="31"/>
      <c r="CL121" s="31"/>
      <c r="CM121" s="31"/>
      <c r="CN121" s="31"/>
      <c r="CO121" s="31"/>
      <c r="CP121" s="31"/>
      <c r="CQ121" s="31"/>
      <c r="CR121" s="31"/>
      <c r="CS121" s="31"/>
      <c r="CT121" s="31"/>
      <c r="CU121" s="31"/>
      <c r="CV121" s="31"/>
      <c r="CW121" s="31"/>
      <c r="CX121" s="31"/>
      <c r="CY121" s="31"/>
      <c r="CZ121" s="31"/>
      <c r="DA121" s="31"/>
      <c r="DB121" s="31"/>
      <c r="DC121" s="31"/>
      <c r="DD121" s="31"/>
      <c r="DE121" s="31"/>
      <c r="DF121" s="31"/>
      <c r="DG121" s="31"/>
      <c r="DH121" s="31"/>
      <c r="DI121" s="31"/>
      <c r="DJ121" s="31"/>
      <c r="DK121" s="31"/>
      <c r="DL121" s="31"/>
      <c r="DM121" s="31"/>
      <c r="DN121" s="31"/>
      <c r="DO121" s="31"/>
      <c r="DP121" s="31"/>
      <c r="DQ121" s="31"/>
      <c r="DR121" s="31"/>
      <c r="DS121" s="31"/>
      <c r="DT121" s="31"/>
      <c r="DU121" s="31"/>
      <c r="DV121" s="31"/>
      <c r="DW121" s="31"/>
      <c r="DX121" s="31"/>
      <c r="DY121" s="31"/>
      <c r="DZ121" s="31"/>
      <c r="EA121" s="31"/>
      <c r="EB121" s="31"/>
      <c r="EC121" s="31"/>
      <c r="ED121" s="31"/>
      <c r="EE121" s="31"/>
      <c r="EF121" s="31"/>
      <c r="EG121" s="31"/>
      <c r="EH121" s="31"/>
      <c r="EI121" s="31"/>
      <c r="EJ121" s="31"/>
      <c r="EK121" s="31"/>
      <c r="EL121" s="31"/>
      <c r="EM121" s="31"/>
      <c r="EN121" s="31"/>
      <c r="EO121" s="31"/>
      <c r="EP121" s="31"/>
      <c r="EQ121" s="31"/>
      <c r="ER121" s="31"/>
      <c r="ES121" s="31"/>
      <c r="ET121" s="31"/>
      <c r="EU121" s="31"/>
      <c r="EV121" s="31"/>
      <c r="EW121" s="31"/>
      <c r="EX121" s="31"/>
      <c r="EY121" s="31"/>
      <c r="EZ121" s="31"/>
      <c r="FA121" s="31"/>
      <c r="FB121" s="31"/>
      <c r="FC121" s="31"/>
      <c r="FD121" s="31"/>
      <c r="FE121" s="31"/>
      <c r="FF121" s="31"/>
      <c r="FG121" s="31"/>
      <c r="FH121" s="31"/>
      <c r="FI121" s="31"/>
      <c r="FJ121" s="31"/>
      <c r="FK121" s="31"/>
      <c r="FL121" s="31"/>
      <c r="FM121" s="31"/>
      <c r="FN121" s="31"/>
      <c r="FO121" s="31"/>
      <c r="FP121" s="31"/>
      <c r="FQ121" s="31"/>
      <c r="FR121" s="31"/>
      <c r="FS121" s="31"/>
      <c r="FT121" s="31"/>
      <c r="FU121" s="31"/>
      <c r="FV121" s="31"/>
      <c r="FW121" s="31"/>
      <c r="FX121" s="31"/>
      <c r="FY121" s="31"/>
      <c r="FZ121" s="31"/>
      <c r="GA121" s="31"/>
      <c r="GB121" s="31"/>
      <c r="GC121" s="31"/>
      <c r="GD121" s="31"/>
      <c r="GE121" s="31"/>
      <c r="GF121" s="31"/>
      <c r="GG121" s="31"/>
      <c r="GH121" s="31"/>
      <c r="GI121" s="31"/>
      <c r="GJ121" s="31"/>
      <c r="GK121" s="31"/>
      <c r="GL121" s="31"/>
      <c r="GM121" s="31"/>
      <c r="GN121" s="31"/>
      <c r="GO121" s="31"/>
      <c r="GP121" s="31"/>
      <c r="GQ121" s="31"/>
      <c r="GR121" s="31"/>
      <c r="GS121" s="31"/>
      <c r="GT121" s="31"/>
      <c r="GU121" s="31"/>
      <c r="GV121" s="31"/>
      <c r="GW121" s="31"/>
      <c r="GX121" s="31"/>
      <c r="GY121" s="31"/>
      <c r="GZ121" s="31"/>
      <c r="HA121" s="31"/>
      <c r="HB121" s="31"/>
      <c r="HC121" s="31"/>
      <c r="HD121" s="31"/>
      <c r="HE121" s="31"/>
      <c r="HF121" s="31"/>
      <c r="HG121" s="31"/>
      <c r="HH121" s="31"/>
      <c r="HI121" s="31"/>
      <c r="HJ121" s="31"/>
      <c r="HK121" s="31"/>
      <c r="HL121" s="31"/>
      <c r="HM121" s="31"/>
      <c r="HN121" s="31"/>
      <c r="HO121" s="31"/>
      <c r="HP121" s="31"/>
      <c r="HQ121" s="31"/>
      <c r="HR121" s="31"/>
      <c r="HS121" s="31"/>
      <c r="HT121" s="31"/>
      <c r="HU121" s="31"/>
      <c r="HV121" s="31"/>
      <c r="HW121" s="31"/>
      <c r="HX121" s="31"/>
      <c r="HY121" s="31"/>
      <c r="HZ121" s="31"/>
      <c r="IA121" s="31"/>
      <c r="IB121" s="31"/>
      <c r="IC121" s="31"/>
      <c r="ID121" s="31"/>
      <c r="IE121" s="31"/>
      <c r="IF121" s="31"/>
      <c r="IG121" s="31"/>
      <c r="IH121" s="31"/>
      <c r="II121" s="31"/>
      <c r="IJ121" s="31"/>
      <c r="IK121" s="31"/>
      <c r="IL121" s="31"/>
      <c r="IM121" s="31"/>
      <c r="IN121" s="31"/>
      <c r="IO121" s="31"/>
      <c r="IP121" s="31"/>
      <c r="IQ121" s="31"/>
    </row>
    <row r="122" spans="1:251" s="149" customFormat="1" x14ac:dyDescent="0.2">
      <c r="A122" s="78" t="s">
        <v>89</v>
      </c>
      <c r="B122" s="28" t="s">
        <v>611</v>
      </c>
      <c r="C122" s="28" t="s">
        <v>612</v>
      </c>
      <c r="D122" s="29" t="s">
        <v>64</v>
      </c>
      <c r="E122" s="35"/>
      <c r="F122" s="77" t="str">
        <f t="shared" si="14"/>
        <v>け１７</v>
      </c>
      <c r="G122" s="31" t="str">
        <f t="shared" si="15"/>
        <v>田處浩壱</v>
      </c>
      <c r="H122" s="31" t="s">
        <v>608</v>
      </c>
      <c r="I122" s="29" t="s">
        <v>12</v>
      </c>
      <c r="J122" s="40">
        <v>1976</v>
      </c>
      <c r="K122" s="33">
        <f t="shared" si="17"/>
        <v>50</v>
      </c>
      <c r="L122" s="31" t="str">
        <f t="shared" si="16"/>
        <v>OK</v>
      </c>
      <c r="M122" s="28" t="s">
        <v>228</v>
      </c>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c r="CJ122" s="31"/>
      <c r="CK122" s="31"/>
      <c r="CL122" s="31"/>
      <c r="CM122" s="31"/>
      <c r="CN122" s="31"/>
      <c r="CO122" s="31"/>
      <c r="CP122" s="31"/>
      <c r="CQ122" s="31"/>
      <c r="CR122" s="31"/>
      <c r="CS122" s="31"/>
      <c r="CT122" s="31"/>
      <c r="CU122" s="31"/>
      <c r="CV122" s="31"/>
      <c r="CW122" s="31"/>
      <c r="CX122" s="31"/>
      <c r="CY122" s="31"/>
      <c r="CZ122" s="31"/>
      <c r="DA122" s="31"/>
      <c r="DB122" s="31"/>
      <c r="DC122" s="31"/>
      <c r="DD122" s="31"/>
      <c r="DE122" s="31"/>
      <c r="DF122" s="31"/>
      <c r="DG122" s="31"/>
      <c r="DH122" s="31"/>
      <c r="DI122" s="31"/>
      <c r="DJ122" s="31"/>
      <c r="DK122" s="31"/>
      <c r="DL122" s="31"/>
      <c r="DM122" s="31"/>
      <c r="DN122" s="31"/>
      <c r="DO122" s="31"/>
      <c r="DP122" s="31"/>
      <c r="DQ122" s="31"/>
      <c r="DR122" s="31"/>
      <c r="DS122" s="31"/>
      <c r="DT122" s="31"/>
      <c r="DU122" s="31"/>
      <c r="DV122" s="31"/>
      <c r="DW122" s="31"/>
      <c r="DX122" s="31"/>
      <c r="DY122" s="31"/>
      <c r="DZ122" s="31"/>
      <c r="EA122" s="31"/>
      <c r="EB122" s="31"/>
      <c r="EC122" s="31"/>
      <c r="ED122" s="31"/>
      <c r="EE122" s="31"/>
      <c r="EF122" s="31"/>
      <c r="EG122" s="31"/>
      <c r="EH122" s="31"/>
      <c r="EI122" s="31"/>
      <c r="EJ122" s="31"/>
      <c r="EK122" s="31"/>
      <c r="EL122" s="31"/>
      <c r="EM122" s="31"/>
      <c r="EN122" s="31"/>
      <c r="EO122" s="31"/>
      <c r="EP122" s="31"/>
      <c r="EQ122" s="31"/>
      <c r="ER122" s="31"/>
      <c r="ES122" s="31"/>
      <c r="ET122" s="31"/>
      <c r="EU122" s="31"/>
      <c r="EV122" s="31"/>
      <c r="EW122" s="31"/>
      <c r="EX122" s="31"/>
      <c r="EY122" s="31"/>
      <c r="EZ122" s="31"/>
      <c r="FA122" s="31"/>
      <c r="FB122" s="31"/>
      <c r="FC122" s="31"/>
      <c r="FD122" s="31"/>
      <c r="FE122" s="31"/>
      <c r="FF122" s="31"/>
      <c r="FG122" s="31"/>
      <c r="FH122" s="31"/>
      <c r="FI122" s="31"/>
      <c r="FJ122" s="31"/>
      <c r="FK122" s="31"/>
      <c r="FL122" s="31"/>
      <c r="FM122" s="31"/>
      <c r="FN122" s="31"/>
      <c r="FO122" s="31"/>
      <c r="FP122" s="31"/>
      <c r="FQ122" s="31"/>
      <c r="FR122" s="31"/>
      <c r="FS122" s="31"/>
      <c r="FT122" s="31"/>
      <c r="FU122" s="31"/>
      <c r="FV122" s="31"/>
      <c r="FW122" s="31"/>
      <c r="FX122" s="31"/>
      <c r="FY122" s="31"/>
      <c r="FZ122" s="31"/>
      <c r="GA122" s="31"/>
      <c r="GB122" s="31"/>
      <c r="GC122" s="31"/>
      <c r="GD122" s="31"/>
      <c r="GE122" s="31"/>
      <c r="GF122" s="31"/>
      <c r="GG122" s="31"/>
      <c r="GH122" s="31"/>
      <c r="GI122" s="31"/>
      <c r="GJ122" s="31"/>
      <c r="GK122" s="31"/>
      <c r="GL122" s="31"/>
      <c r="GM122" s="31"/>
      <c r="GN122" s="31"/>
      <c r="GO122" s="31"/>
      <c r="GP122" s="31"/>
      <c r="GQ122" s="31"/>
      <c r="GR122" s="31"/>
      <c r="GS122" s="31"/>
      <c r="GT122" s="31"/>
      <c r="GU122" s="31"/>
      <c r="GV122" s="31"/>
      <c r="GW122" s="31"/>
      <c r="GX122" s="31"/>
      <c r="GY122" s="31"/>
      <c r="GZ122" s="31"/>
      <c r="HA122" s="31"/>
      <c r="HB122" s="31"/>
      <c r="HC122" s="31"/>
      <c r="HD122" s="31"/>
      <c r="HE122" s="31"/>
      <c r="HF122" s="31"/>
      <c r="HG122" s="31"/>
      <c r="HH122" s="31"/>
      <c r="HI122" s="31"/>
      <c r="HJ122" s="31"/>
      <c r="HK122" s="31"/>
      <c r="HL122" s="31"/>
      <c r="HM122" s="31"/>
      <c r="HN122" s="31"/>
      <c r="HO122" s="31"/>
      <c r="HP122" s="31"/>
      <c r="HQ122" s="31"/>
      <c r="HR122" s="31"/>
      <c r="HS122" s="31"/>
      <c r="HT122" s="31"/>
      <c r="HU122" s="31"/>
      <c r="HV122" s="31"/>
      <c r="HW122" s="31"/>
      <c r="HX122" s="31"/>
      <c r="HY122" s="31"/>
      <c r="HZ122" s="31"/>
      <c r="IA122" s="31"/>
      <c r="IB122" s="31"/>
      <c r="IC122" s="31"/>
      <c r="ID122" s="31"/>
      <c r="IE122" s="31"/>
      <c r="IF122" s="31"/>
      <c r="IG122" s="31"/>
      <c r="IH122" s="31"/>
      <c r="II122" s="31"/>
      <c r="IJ122" s="31"/>
      <c r="IK122" s="31"/>
      <c r="IL122" s="31"/>
      <c r="IM122" s="31"/>
      <c r="IN122" s="31"/>
      <c r="IO122" s="31"/>
      <c r="IP122" s="31"/>
      <c r="IQ122" s="31"/>
    </row>
    <row r="123" spans="1:251" s="115" customFormat="1" x14ac:dyDescent="0.2">
      <c r="A123" s="78" t="s">
        <v>90</v>
      </c>
      <c r="B123" s="28" t="s">
        <v>613</v>
      </c>
      <c r="C123" s="28" t="s">
        <v>614</v>
      </c>
      <c r="D123" s="29" t="s">
        <v>64</v>
      </c>
      <c r="E123" s="35"/>
      <c r="F123" s="77" t="str">
        <f t="shared" si="14"/>
        <v>け１８</v>
      </c>
      <c r="G123" s="31" t="str">
        <f t="shared" si="15"/>
        <v>入江和彦</v>
      </c>
      <c r="H123" s="31" t="s">
        <v>608</v>
      </c>
      <c r="I123" s="29" t="s">
        <v>12</v>
      </c>
      <c r="J123" s="40">
        <v>1977</v>
      </c>
      <c r="K123" s="33">
        <f t="shared" si="17"/>
        <v>49</v>
      </c>
      <c r="L123" s="31" t="str">
        <f t="shared" si="16"/>
        <v>OK</v>
      </c>
      <c r="M123" s="28" t="s">
        <v>289</v>
      </c>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c r="CK123" s="31"/>
      <c r="CL123" s="31"/>
      <c r="CM123" s="31"/>
      <c r="CN123" s="31"/>
      <c r="CO123" s="31"/>
      <c r="CP123" s="31"/>
      <c r="CQ123" s="31"/>
      <c r="CR123" s="31"/>
      <c r="CS123" s="31"/>
      <c r="CT123" s="31"/>
      <c r="CU123" s="31"/>
      <c r="CV123" s="31"/>
      <c r="CW123" s="31"/>
      <c r="CX123" s="31"/>
      <c r="CY123" s="31"/>
      <c r="CZ123" s="31"/>
      <c r="DA123" s="31"/>
      <c r="DB123" s="31"/>
      <c r="DC123" s="31"/>
      <c r="DD123" s="31"/>
      <c r="DE123" s="31"/>
      <c r="DF123" s="31"/>
      <c r="DG123" s="31"/>
      <c r="DH123" s="31"/>
      <c r="DI123" s="31"/>
      <c r="DJ123" s="31"/>
      <c r="DK123" s="31"/>
      <c r="DL123" s="31"/>
      <c r="DM123" s="31"/>
      <c r="DN123" s="31"/>
      <c r="DO123" s="31"/>
      <c r="DP123" s="31"/>
      <c r="DQ123" s="31"/>
      <c r="DR123" s="31"/>
      <c r="DS123" s="31"/>
      <c r="DT123" s="31"/>
      <c r="DU123" s="31"/>
      <c r="DV123" s="31"/>
      <c r="DW123" s="31"/>
      <c r="DX123" s="31"/>
      <c r="DY123" s="31"/>
      <c r="DZ123" s="31"/>
      <c r="EA123" s="31"/>
      <c r="EB123" s="31"/>
      <c r="EC123" s="31"/>
      <c r="ED123" s="31"/>
      <c r="EE123" s="31"/>
      <c r="EF123" s="31"/>
      <c r="EG123" s="31"/>
      <c r="EH123" s="31"/>
      <c r="EI123" s="31"/>
      <c r="EJ123" s="31"/>
      <c r="EK123" s="31"/>
      <c r="EL123" s="31"/>
      <c r="EM123" s="31"/>
      <c r="EN123" s="31"/>
      <c r="EO123" s="31"/>
      <c r="EP123" s="31"/>
      <c r="EQ123" s="31"/>
      <c r="ER123" s="31"/>
      <c r="ES123" s="31"/>
      <c r="ET123" s="31"/>
      <c r="EU123" s="31"/>
      <c r="EV123" s="31"/>
      <c r="EW123" s="31"/>
      <c r="EX123" s="31"/>
      <c r="EY123" s="31"/>
      <c r="EZ123" s="31"/>
      <c r="FA123" s="31"/>
      <c r="FB123" s="31"/>
      <c r="FC123" s="31"/>
      <c r="FD123" s="31"/>
      <c r="FE123" s="31"/>
      <c r="FF123" s="31"/>
      <c r="FG123" s="31"/>
      <c r="FH123" s="31"/>
      <c r="FI123" s="31"/>
      <c r="FJ123" s="31"/>
      <c r="FK123" s="31"/>
      <c r="FL123" s="31"/>
      <c r="FM123" s="31"/>
      <c r="FN123" s="31"/>
      <c r="FO123" s="31"/>
      <c r="FP123" s="31"/>
      <c r="FQ123" s="31"/>
      <c r="FR123" s="31"/>
      <c r="FS123" s="31"/>
      <c r="FT123" s="31"/>
      <c r="FU123" s="31"/>
      <c r="FV123" s="31"/>
      <c r="FW123" s="31"/>
      <c r="FX123" s="31"/>
      <c r="FY123" s="31"/>
      <c r="FZ123" s="31"/>
      <c r="GA123" s="31"/>
      <c r="GB123" s="31"/>
      <c r="GC123" s="31"/>
      <c r="GD123" s="31"/>
      <c r="GE123" s="31"/>
      <c r="GF123" s="31"/>
      <c r="GG123" s="31"/>
      <c r="GH123" s="31"/>
      <c r="GI123" s="31"/>
      <c r="GJ123" s="31"/>
      <c r="GK123" s="31"/>
      <c r="GL123" s="31"/>
      <c r="GM123" s="31"/>
      <c r="GN123" s="31"/>
      <c r="GO123" s="31"/>
      <c r="GP123" s="31"/>
      <c r="GQ123" s="31"/>
      <c r="GR123" s="31"/>
      <c r="GS123" s="31"/>
      <c r="GT123" s="31"/>
      <c r="GU123" s="31"/>
      <c r="GV123" s="31"/>
      <c r="GW123" s="31"/>
      <c r="GX123" s="31"/>
      <c r="GY123" s="31"/>
      <c r="GZ123" s="31"/>
      <c r="HA123" s="31"/>
      <c r="HB123" s="31"/>
      <c r="HC123" s="31"/>
      <c r="HD123" s="31"/>
      <c r="HE123" s="31"/>
      <c r="HF123" s="31"/>
      <c r="HG123" s="31"/>
      <c r="HH123" s="31"/>
      <c r="HI123" s="31"/>
      <c r="HJ123" s="31"/>
      <c r="HK123" s="31"/>
      <c r="HL123" s="31"/>
      <c r="HM123" s="31"/>
      <c r="HN123" s="31"/>
      <c r="HO123" s="31"/>
      <c r="HP123" s="31"/>
      <c r="HQ123" s="31"/>
      <c r="HR123" s="31"/>
      <c r="HS123" s="31"/>
      <c r="HT123" s="31"/>
      <c r="HU123" s="31"/>
      <c r="HV123" s="31"/>
      <c r="HW123" s="31"/>
      <c r="HX123" s="31"/>
      <c r="HY123" s="31"/>
      <c r="HZ123" s="31"/>
      <c r="IA123" s="31"/>
      <c r="IB123" s="31"/>
      <c r="IC123" s="31"/>
      <c r="ID123" s="31"/>
      <c r="IE123" s="31"/>
      <c r="IF123" s="31"/>
      <c r="IG123" s="31"/>
      <c r="IH123" s="31"/>
      <c r="II123" s="31"/>
      <c r="IJ123" s="31"/>
      <c r="IK123" s="31"/>
      <c r="IL123" s="31"/>
      <c r="IM123" s="31"/>
      <c r="IN123" s="31"/>
      <c r="IO123" s="31"/>
      <c r="IP123" s="31"/>
      <c r="IQ123" s="31"/>
    </row>
    <row r="124" spans="1:251" s="115" customFormat="1" x14ac:dyDescent="0.2">
      <c r="A124" s="78" t="s">
        <v>91</v>
      </c>
      <c r="B124" s="28" t="s">
        <v>615</v>
      </c>
      <c r="C124" s="28" t="s">
        <v>616</v>
      </c>
      <c r="D124" s="29" t="s">
        <v>64</v>
      </c>
      <c r="E124" s="35"/>
      <c r="F124" s="77" t="str">
        <f t="shared" si="14"/>
        <v>け１９</v>
      </c>
      <c r="G124" s="31" t="str">
        <f t="shared" si="15"/>
        <v>中島平喜</v>
      </c>
      <c r="H124" s="31" t="s">
        <v>608</v>
      </c>
      <c r="I124" s="29" t="s">
        <v>12</v>
      </c>
      <c r="J124" s="40">
        <v>1981</v>
      </c>
      <c r="K124" s="33">
        <f t="shared" si="17"/>
        <v>45</v>
      </c>
      <c r="L124" s="31" t="str">
        <f t="shared" si="16"/>
        <v>OK</v>
      </c>
      <c r="M124" s="28" t="s">
        <v>289</v>
      </c>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c r="CQ124" s="31"/>
      <c r="CR124" s="31"/>
      <c r="CS124" s="31"/>
      <c r="CT124" s="31"/>
      <c r="CU124" s="31"/>
      <c r="CV124" s="31"/>
      <c r="CW124" s="31"/>
      <c r="CX124" s="31"/>
      <c r="CY124" s="31"/>
      <c r="CZ124" s="31"/>
      <c r="DA124" s="31"/>
      <c r="DB124" s="31"/>
      <c r="DC124" s="31"/>
      <c r="DD124" s="31"/>
      <c r="DE124" s="31"/>
      <c r="DF124" s="31"/>
      <c r="DG124" s="31"/>
      <c r="DH124" s="31"/>
      <c r="DI124" s="31"/>
      <c r="DJ124" s="31"/>
      <c r="DK124" s="31"/>
      <c r="DL124" s="31"/>
      <c r="DM124" s="31"/>
      <c r="DN124" s="31"/>
      <c r="DO124" s="31"/>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31"/>
      <c r="EY124" s="31"/>
      <c r="EZ124" s="31"/>
      <c r="FA124" s="31"/>
      <c r="FB124" s="31"/>
      <c r="FC124" s="31"/>
      <c r="FD124" s="31"/>
      <c r="FE124" s="31"/>
      <c r="FF124" s="31"/>
      <c r="FG124" s="31"/>
      <c r="FH124" s="31"/>
      <c r="FI124" s="31"/>
      <c r="FJ124" s="31"/>
      <c r="FK124" s="31"/>
      <c r="FL124" s="31"/>
      <c r="FM124" s="31"/>
      <c r="FN124" s="31"/>
      <c r="FO124" s="31"/>
      <c r="FP124" s="31"/>
      <c r="FQ124" s="31"/>
      <c r="FR124" s="31"/>
      <c r="FS124" s="31"/>
      <c r="FT124" s="31"/>
      <c r="FU124" s="31"/>
      <c r="FV124" s="31"/>
      <c r="FW124" s="31"/>
      <c r="FX124" s="31"/>
      <c r="FY124" s="31"/>
      <c r="FZ124" s="31"/>
      <c r="GA124" s="31"/>
      <c r="GB124" s="31"/>
      <c r="GC124" s="31"/>
      <c r="GD124" s="31"/>
      <c r="GE124" s="31"/>
      <c r="GF124" s="31"/>
      <c r="GG124" s="31"/>
      <c r="GH124" s="31"/>
      <c r="GI124" s="31"/>
      <c r="GJ124" s="31"/>
      <c r="GK124" s="31"/>
      <c r="GL124" s="31"/>
      <c r="GM124" s="31"/>
      <c r="GN124" s="31"/>
      <c r="GO124" s="31"/>
      <c r="GP124" s="31"/>
      <c r="GQ124" s="31"/>
      <c r="GR124" s="31"/>
      <c r="GS124" s="31"/>
      <c r="GT124" s="31"/>
      <c r="GU124" s="31"/>
      <c r="GV124" s="31"/>
      <c r="GW124" s="31"/>
      <c r="GX124" s="31"/>
      <c r="GY124" s="31"/>
      <c r="GZ124" s="31"/>
      <c r="HA124" s="31"/>
      <c r="HB124" s="31"/>
      <c r="HC124" s="31"/>
      <c r="HD124" s="31"/>
      <c r="HE124" s="31"/>
      <c r="HF124" s="31"/>
      <c r="HG124" s="31"/>
      <c r="HH124" s="31"/>
      <c r="HI124" s="31"/>
      <c r="HJ124" s="31"/>
      <c r="HK124" s="31"/>
      <c r="HL124" s="31"/>
      <c r="HM124" s="31"/>
      <c r="HN124" s="31"/>
      <c r="HO124" s="31"/>
      <c r="HP124" s="31"/>
      <c r="HQ124" s="31"/>
      <c r="HR124" s="31"/>
      <c r="HS124" s="31"/>
      <c r="HT124" s="31"/>
      <c r="HU124" s="31"/>
      <c r="HV124" s="31"/>
      <c r="HW124" s="31"/>
      <c r="HX124" s="31"/>
      <c r="HY124" s="31"/>
      <c r="HZ124" s="31"/>
      <c r="IA124" s="31"/>
      <c r="IB124" s="31"/>
      <c r="IC124" s="31"/>
      <c r="ID124" s="31"/>
      <c r="IE124" s="31"/>
      <c r="IF124" s="31"/>
      <c r="IG124" s="31"/>
      <c r="IH124" s="31"/>
      <c r="II124" s="31"/>
      <c r="IJ124" s="31"/>
      <c r="IK124" s="31"/>
      <c r="IL124" s="31"/>
      <c r="IM124" s="31"/>
      <c r="IN124" s="31"/>
      <c r="IO124" s="31"/>
      <c r="IP124" s="31"/>
      <c r="IQ124" s="31"/>
    </row>
    <row r="125" spans="1:251" s="115" customFormat="1" x14ac:dyDescent="0.2">
      <c r="A125" s="78" t="s">
        <v>92</v>
      </c>
      <c r="B125" s="28" t="s">
        <v>617</v>
      </c>
      <c r="C125" s="28" t="s">
        <v>618</v>
      </c>
      <c r="D125" s="29" t="s">
        <v>64</v>
      </c>
      <c r="E125" s="35"/>
      <c r="F125" s="77" t="str">
        <f t="shared" si="14"/>
        <v>け２０</v>
      </c>
      <c r="G125" s="31" t="str">
        <f t="shared" si="15"/>
        <v>田畑博光</v>
      </c>
      <c r="H125" s="31" t="s">
        <v>608</v>
      </c>
      <c r="I125" s="29" t="s">
        <v>12</v>
      </c>
      <c r="J125" s="40">
        <v>1980</v>
      </c>
      <c r="K125" s="33">
        <f t="shared" si="17"/>
        <v>46</v>
      </c>
      <c r="L125" s="31" t="str">
        <f t="shared" si="16"/>
        <v>OK</v>
      </c>
      <c r="M125" s="28" t="s">
        <v>619</v>
      </c>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31"/>
      <c r="CQ125" s="31"/>
      <c r="CR125" s="31"/>
      <c r="CS125" s="31"/>
      <c r="CT125" s="31"/>
      <c r="CU125" s="31"/>
      <c r="CV125" s="31"/>
      <c r="CW125" s="31"/>
      <c r="CX125" s="31"/>
      <c r="CY125" s="31"/>
      <c r="CZ125" s="31"/>
      <c r="DA125" s="31"/>
      <c r="DB125" s="31"/>
      <c r="DC125" s="31"/>
      <c r="DD125" s="31"/>
      <c r="DE125" s="31"/>
      <c r="DF125" s="31"/>
      <c r="DG125" s="31"/>
      <c r="DH125" s="31"/>
      <c r="DI125" s="31"/>
      <c r="DJ125" s="31"/>
      <c r="DK125" s="31"/>
      <c r="DL125" s="31"/>
      <c r="DM125" s="31"/>
      <c r="DN125" s="31"/>
      <c r="DO125" s="31"/>
      <c r="DP125" s="31"/>
      <c r="DQ125" s="31"/>
      <c r="DR125" s="31"/>
      <c r="DS125" s="31"/>
      <c r="DT125" s="31"/>
      <c r="DU125" s="31"/>
      <c r="DV125" s="31"/>
      <c r="DW125" s="31"/>
      <c r="DX125" s="31"/>
      <c r="DY125" s="31"/>
      <c r="DZ125" s="31"/>
      <c r="EA125" s="31"/>
      <c r="EB125" s="31"/>
      <c r="EC125" s="31"/>
      <c r="ED125" s="31"/>
      <c r="EE125" s="31"/>
      <c r="EF125" s="31"/>
      <c r="EG125" s="31"/>
      <c r="EH125" s="31"/>
      <c r="EI125" s="31"/>
      <c r="EJ125" s="31"/>
      <c r="EK125" s="31"/>
      <c r="EL125" s="31"/>
      <c r="EM125" s="31"/>
      <c r="EN125" s="31"/>
      <c r="EO125" s="31"/>
      <c r="EP125" s="31"/>
      <c r="EQ125" s="31"/>
      <c r="ER125" s="31"/>
      <c r="ES125" s="31"/>
      <c r="ET125" s="31"/>
      <c r="EU125" s="31"/>
      <c r="EV125" s="31"/>
      <c r="EW125" s="31"/>
      <c r="EX125" s="31"/>
      <c r="EY125" s="31"/>
      <c r="EZ125" s="31"/>
      <c r="FA125" s="31"/>
      <c r="FB125" s="31"/>
      <c r="FC125" s="31"/>
      <c r="FD125" s="31"/>
      <c r="FE125" s="31"/>
      <c r="FF125" s="31"/>
      <c r="FG125" s="31"/>
      <c r="FH125" s="31"/>
      <c r="FI125" s="31"/>
      <c r="FJ125" s="31"/>
      <c r="FK125" s="31"/>
      <c r="FL125" s="31"/>
      <c r="FM125" s="31"/>
      <c r="FN125" s="31"/>
      <c r="FO125" s="31"/>
      <c r="FP125" s="31"/>
      <c r="FQ125" s="31"/>
      <c r="FR125" s="31"/>
      <c r="FS125" s="31"/>
      <c r="FT125" s="31"/>
      <c r="FU125" s="31"/>
      <c r="FV125" s="31"/>
      <c r="FW125" s="31"/>
      <c r="FX125" s="31"/>
      <c r="FY125" s="31"/>
      <c r="FZ125" s="31"/>
      <c r="GA125" s="31"/>
      <c r="GB125" s="31"/>
      <c r="GC125" s="31"/>
      <c r="GD125" s="31"/>
      <c r="GE125" s="31"/>
      <c r="GF125" s="31"/>
      <c r="GG125" s="31"/>
      <c r="GH125" s="31"/>
      <c r="GI125" s="31"/>
      <c r="GJ125" s="31"/>
      <c r="GK125" s="31"/>
      <c r="GL125" s="31"/>
      <c r="GM125" s="31"/>
      <c r="GN125" s="31"/>
      <c r="GO125" s="31"/>
      <c r="GP125" s="31"/>
      <c r="GQ125" s="31"/>
      <c r="GR125" s="31"/>
      <c r="GS125" s="31"/>
      <c r="GT125" s="31"/>
      <c r="GU125" s="31"/>
      <c r="GV125" s="31"/>
      <c r="GW125" s="31"/>
      <c r="GX125" s="31"/>
      <c r="GY125" s="31"/>
      <c r="GZ125" s="31"/>
      <c r="HA125" s="31"/>
      <c r="HB125" s="31"/>
      <c r="HC125" s="31"/>
      <c r="HD125" s="31"/>
      <c r="HE125" s="31"/>
      <c r="HF125" s="31"/>
      <c r="HG125" s="31"/>
      <c r="HH125" s="31"/>
      <c r="HI125" s="31"/>
      <c r="HJ125" s="31"/>
      <c r="HK125" s="31"/>
      <c r="HL125" s="31"/>
      <c r="HM125" s="31"/>
      <c r="HN125" s="31"/>
      <c r="HO125" s="31"/>
      <c r="HP125" s="31"/>
      <c r="HQ125" s="31"/>
      <c r="HR125" s="31"/>
      <c r="HS125" s="31"/>
      <c r="HT125" s="31"/>
      <c r="HU125" s="31"/>
      <c r="HV125" s="31"/>
      <c r="HW125" s="31"/>
      <c r="HX125" s="31"/>
      <c r="HY125" s="31"/>
      <c r="HZ125" s="31"/>
      <c r="IA125" s="31"/>
      <c r="IB125" s="31"/>
      <c r="IC125" s="31"/>
      <c r="ID125" s="31"/>
      <c r="IE125" s="31"/>
      <c r="IF125" s="31"/>
      <c r="IG125" s="31"/>
      <c r="IH125" s="31"/>
      <c r="II125" s="31"/>
      <c r="IJ125" s="31"/>
      <c r="IK125" s="31"/>
      <c r="IL125" s="31"/>
      <c r="IM125" s="31"/>
      <c r="IN125" s="31"/>
      <c r="IO125" s="31"/>
      <c r="IP125" s="31"/>
      <c r="IQ125" s="31"/>
    </row>
    <row r="126" spans="1:251" s="115" customFormat="1" x14ac:dyDescent="0.2">
      <c r="A126" s="78" t="s">
        <v>93</v>
      </c>
      <c r="B126" s="42" t="s">
        <v>617</v>
      </c>
      <c r="C126" s="42" t="s">
        <v>620</v>
      </c>
      <c r="D126" s="29" t="s">
        <v>64</v>
      </c>
      <c r="E126" s="35"/>
      <c r="F126" s="77" t="str">
        <f t="shared" si="14"/>
        <v>け２１</v>
      </c>
      <c r="G126" s="31" t="str">
        <f t="shared" si="15"/>
        <v>田畑千鶴</v>
      </c>
      <c r="H126" s="31" t="s">
        <v>608</v>
      </c>
      <c r="I126" s="81" t="s">
        <v>210</v>
      </c>
      <c r="J126" s="40">
        <v>1978</v>
      </c>
      <c r="K126" s="33">
        <f t="shared" si="17"/>
        <v>48</v>
      </c>
      <c r="L126" s="31" t="str">
        <f t="shared" si="16"/>
        <v>OK</v>
      </c>
      <c r="M126" s="28" t="s">
        <v>619</v>
      </c>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c r="DA126" s="31"/>
      <c r="DB126" s="31"/>
      <c r="DC126" s="31"/>
      <c r="DD126" s="31"/>
      <c r="DE126" s="31"/>
      <c r="DF126" s="31"/>
      <c r="DG126" s="31"/>
      <c r="DH126" s="31"/>
      <c r="DI126" s="31"/>
      <c r="DJ126" s="31"/>
      <c r="DK126" s="31"/>
      <c r="DL126" s="31"/>
      <c r="DM126" s="31"/>
      <c r="DN126" s="31"/>
      <c r="DO126" s="31"/>
      <c r="DP126" s="31"/>
      <c r="DQ126" s="31"/>
      <c r="DR126" s="31"/>
      <c r="DS126" s="31"/>
      <c r="DT126" s="31"/>
      <c r="DU126" s="31"/>
      <c r="DV126" s="31"/>
      <c r="DW126" s="31"/>
      <c r="DX126" s="31"/>
      <c r="DY126" s="31"/>
      <c r="DZ126" s="31"/>
      <c r="EA126" s="31"/>
      <c r="EB126" s="31"/>
      <c r="EC126" s="31"/>
      <c r="ED126" s="31"/>
      <c r="EE126" s="31"/>
      <c r="EF126" s="31"/>
      <c r="EG126" s="31"/>
      <c r="EH126" s="31"/>
      <c r="EI126" s="31"/>
      <c r="EJ126" s="31"/>
      <c r="EK126" s="31"/>
      <c r="EL126" s="31"/>
      <c r="EM126" s="31"/>
      <c r="EN126" s="31"/>
      <c r="EO126" s="31"/>
      <c r="EP126" s="31"/>
      <c r="EQ126" s="31"/>
      <c r="ER126" s="31"/>
      <c r="ES126" s="31"/>
      <c r="ET126" s="31"/>
      <c r="EU126" s="31"/>
      <c r="EV126" s="31"/>
      <c r="EW126" s="31"/>
      <c r="EX126" s="31"/>
      <c r="EY126" s="31"/>
      <c r="EZ126" s="31"/>
      <c r="FA126" s="31"/>
      <c r="FB126" s="31"/>
      <c r="FC126" s="31"/>
      <c r="FD126" s="31"/>
      <c r="FE126" s="31"/>
      <c r="FF126" s="31"/>
      <c r="FG126" s="31"/>
      <c r="FH126" s="31"/>
      <c r="FI126" s="31"/>
      <c r="FJ126" s="31"/>
      <c r="FK126" s="31"/>
      <c r="FL126" s="31"/>
      <c r="FM126" s="31"/>
      <c r="FN126" s="31"/>
      <c r="FO126" s="31"/>
      <c r="FP126" s="31"/>
      <c r="FQ126" s="31"/>
      <c r="FR126" s="31"/>
      <c r="FS126" s="31"/>
      <c r="FT126" s="31"/>
      <c r="FU126" s="31"/>
      <c r="FV126" s="31"/>
      <c r="FW126" s="31"/>
      <c r="FX126" s="31"/>
      <c r="FY126" s="31"/>
      <c r="FZ126" s="31"/>
      <c r="GA126" s="31"/>
      <c r="GB126" s="31"/>
      <c r="GC126" s="31"/>
      <c r="GD126" s="31"/>
      <c r="GE126" s="31"/>
      <c r="GF126" s="31"/>
      <c r="GG126" s="31"/>
      <c r="GH126" s="31"/>
      <c r="GI126" s="31"/>
      <c r="GJ126" s="31"/>
      <c r="GK126" s="31"/>
      <c r="GL126" s="31"/>
      <c r="GM126" s="31"/>
      <c r="GN126" s="31"/>
      <c r="GO126" s="31"/>
      <c r="GP126" s="31"/>
      <c r="GQ126" s="31"/>
      <c r="GR126" s="31"/>
      <c r="GS126" s="31"/>
      <c r="GT126" s="31"/>
      <c r="GU126" s="31"/>
      <c r="GV126" s="31"/>
      <c r="GW126" s="31"/>
      <c r="GX126" s="31"/>
      <c r="GY126" s="31"/>
      <c r="GZ126" s="31"/>
      <c r="HA126" s="31"/>
      <c r="HB126" s="31"/>
      <c r="HC126" s="31"/>
      <c r="HD126" s="31"/>
      <c r="HE126" s="31"/>
      <c r="HF126" s="31"/>
      <c r="HG126" s="31"/>
      <c r="HH126" s="31"/>
      <c r="HI126" s="31"/>
      <c r="HJ126" s="31"/>
      <c r="HK126" s="31"/>
      <c r="HL126" s="31"/>
      <c r="HM126" s="31"/>
      <c r="HN126" s="31"/>
      <c r="HO126" s="31"/>
      <c r="HP126" s="31"/>
      <c r="HQ126" s="31"/>
      <c r="HR126" s="31"/>
      <c r="HS126" s="31"/>
      <c r="HT126" s="31"/>
      <c r="HU126" s="31"/>
      <c r="HV126" s="31"/>
      <c r="HW126" s="31"/>
      <c r="HX126" s="31"/>
      <c r="HY126" s="31"/>
      <c r="HZ126" s="31"/>
      <c r="IA126" s="31"/>
      <c r="IB126" s="31"/>
      <c r="IC126" s="31"/>
      <c r="ID126" s="31"/>
      <c r="IE126" s="31"/>
      <c r="IF126" s="31"/>
      <c r="IG126" s="31"/>
      <c r="IH126" s="31"/>
      <c r="II126" s="31"/>
      <c r="IJ126" s="31"/>
      <c r="IK126" s="31"/>
      <c r="IL126" s="31"/>
      <c r="IM126" s="31"/>
      <c r="IN126" s="31"/>
      <c r="IO126" s="31"/>
      <c r="IP126" s="31"/>
      <c r="IQ126" s="31"/>
    </row>
    <row r="127" spans="1:251" s="31" customFormat="1" x14ac:dyDescent="0.2">
      <c r="A127" s="78" t="s">
        <v>94</v>
      </c>
      <c r="B127" s="28" t="s">
        <v>270</v>
      </c>
      <c r="C127" s="28" t="s">
        <v>621</v>
      </c>
      <c r="D127" s="29" t="s">
        <v>64</v>
      </c>
      <c r="E127" s="35"/>
      <c r="F127" s="77" t="str">
        <f t="shared" si="14"/>
        <v>け２２</v>
      </c>
      <c r="G127" s="28" t="str">
        <f t="shared" si="15"/>
        <v>中西勇夫</v>
      </c>
      <c r="H127" s="31" t="s">
        <v>608</v>
      </c>
      <c r="I127" s="29" t="s">
        <v>12</v>
      </c>
      <c r="J127" s="40">
        <v>1985</v>
      </c>
      <c r="K127" s="33">
        <f t="shared" si="17"/>
        <v>41</v>
      </c>
      <c r="L127" s="31" t="str">
        <f t="shared" si="16"/>
        <v>OK</v>
      </c>
      <c r="M127" s="82" t="s">
        <v>18</v>
      </c>
      <c r="N127" s="28"/>
      <c r="O127" s="28"/>
      <c r="P127" s="28"/>
      <c r="Q127" s="28"/>
      <c r="R127" s="28"/>
      <c r="S127" s="28"/>
      <c r="T127" s="28"/>
      <c r="U127" s="28"/>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c r="DK127" s="41"/>
      <c r="DL127" s="41"/>
      <c r="DM127" s="41"/>
      <c r="DN127" s="41"/>
      <c r="DO127" s="41"/>
      <c r="DP127" s="41"/>
      <c r="DQ127" s="41"/>
      <c r="DR127" s="41"/>
      <c r="DS127" s="41"/>
      <c r="DT127" s="41"/>
      <c r="DU127" s="41"/>
      <c r="DV127" s="41"/>
      <c r="DW127" s="41"/>
      <c r="DX127" s="41"/>
      <c r="DY127" s="41"/>
      <c r="DZ127" s="41"/>
      <c r="EA127" s="41"/>
      <c r="EB127" s="41"/>
      <c r="EC127" s="41"/>
      <c r="ED127" s="41"/>
      <c r="EE127" s="41"/>
      <c r="EF127" s="41"/>
      <c r="EG127" s="41"/>
      <c r="EH127" s="41"/>
      <c r="EI127" s="41"/>
      <c r="EJ127" s="41"/>
      <c r="EK127" s="41"/>
      <c r="EL127" s="41"/>
      <c r="EM127" s="41"/>
      <c r="EN127" s="41"/>
      <c r="EO127" s="41"/>
      <c r="EP127" s="41"/>
      <c r="EQ127" s="41"/>
      <c r="ER127" s="41"/>
      <c r="ES127" s="41"/>
      <c r="ET127" s="41"/>
      <c r="EU127" s="41"/>
      <c r="EV127" s="41"/>
      <c r="EW127" s="41"/>
      <c r="EX127" s="41"/>
      <c r="EY127" s="41"/>
      <c r="EZ127" s="41"/>
      <c r="FA127" s="41"/>
      <c r="FB127" s="41"/>
      <c r="FC127" s="41"/>
      <c r="FD127" s="41"/>
      <c r="FE127" s="41"/>
      <c r="FF127" s="41"/>
      <c r="FG127" s="41"/>
      <c r="FH127" s="41"/>
      <c r="FI127" s="41"/>
      <c r="FJ127" s="41"/>
      <c r="FK127" s="41"/>
      <c r="FL127" s="41"/>
      <c r="FM127" s="41"/>
      <c r="FN127" s="41"/>
      <c r="FO127" s="41"/>
      <c r="FP127" s="41"/>
      <c r="FQ127" s="41"/>
      <c r="FR127" s="41"/>
      <c r="FS127" s="41"/>
      <c r="FT127" s="41"/>
      <c r="FU127" s="41"/>
      <c r="FV127" s="41"/>
      <c r="FW127" s="41"/>
      <c r="FX127" s="41"/>
      <c r="FY127" s="41"/>
      <c r="FZ127" s="41"/>
      <c r="GA127" s="41"/>
      <c r="GB127" s="41"/>
      <c r="GC127" s="41"/>
      <c r="GD127" s="41"/>
      <c r="GE127" s="41"/>
      <c r="GF127" s="41"/>
      <c r="GG127" s="41"/>
      <c r="GH127" s="41"/>
      <c r="GI127" s="41"/>
      <c r="GJ127" s="41"/>
      <c r="GK127" s="41"/>
      <c r="GL127" s="41"/>
      <c r="GM127" s="41"/>
      <c r="GN127" s="41"/>
      <c r="GO127" s="41"/>
      <c r="GP127" s="41"/>
      <c r="GQ127" s="41"/>
      <c r="GR127" s="41"/>
      <c r="GS127" s="41"/>
      <c r="GT127" s="41"/>
      <c r="GU127" s="41"/>
      <c r="GV127" s="41"/>
      <c r="GW127" s="41"/>
      <c r="GX127" s="41"/>
      <c r="GY127" s="41"/>
      <c r="GZ127" s="41"/>
      <c r="HA127" s="41"/>
      <c r="HB127" s="41"/>
      <c r="HC127" s="41"/>
      <c r="HD127" s="41"/>
      <c r="HE127" s="41"/>
      <c r="HF127" s="41"/>
      <c r="HG127" s="41"/>
      <c r="HH127" s="41"/>
      <c r="HI127" s="41"/>
      <c r="HJ127" s="41"/>
      <c r="HK127" s="41"/>
      <c r="HL127" s="41"/>
      <c r="HM127" s="41"/>
      <c r="HN127" s="41"/>
      <c r="HO127" s="41"/>
      <c r="HP127" s="41"/>
      <c r="HQ127" s="41"/>
      <c r="HR127" s="41"/>
      <c r="HS127" s="41"/>
      <c r="HT127" s="41"/>
      <c r="HU127" s="41"/>
      <c r="HV127" s="41"/>
      <c r="HW127" s="41"/>
      <c r="HX127" s="41"/>
      <c r="HY127" s="41"/>
      <c r="HZ127" s="41"/>
      <c r="IA127" s="41"/>
      <c r="IB127" s="41"/>
      <c r="IC127" s="41"/>
      <c r="ID127" s="41"/>
      <c r="IE127" s="41"/>
      <c r="IF127" s="41"/>
      <c r="IG127" s="41"/>
      <c r="IH127" s="41"/>
      <c r="II127" s="41"/>
      <c r="IJ127" s="41"/>
      <c r="IK127" s="41"/>
      <c r="IL127" s="41"/>
      <c r="IM127" s="41"/>
      <c r="IN127" s="41"/>
      <c r="IO127" s="41"/>
      <c r="IP127" s="41"/>
      <c r="IQ127" s="41"/>
    </row>
    <row r="128" spans="1:251" s="31" customFormat="1" x14ac:dyDescent="0.2">
      <c r="A128" s="78" t="s">
        <v>95</v>
      </c>
      <c r="B128" s="28" t="s">
        <v>622</v>
      </c>
      <c r="C128" s="28" t="s">
        <v>623</v>
      </c>
      <c r="D128" s="29" t="s">
        <v>64</v>
      </c>
      <c r="E128" s="35"/>
      <c r="F128" s="77" t="str">
        <f t="shared" si="14"/>
        <v>け２３</v>
      </c>
      <c r="G128" s="28" t="str">
        <f t="shared" si="15"/>
        <v>佐々木優</v>
      </c>
      <c r="H128" s="31" t="s">
        <v>608</v>
      </c>
      <c r="I128" s="29" t="s">
        <v>12</v>
      </c>
      <c r="J128" s="32">
        <v>2000</v>
      </c>
      <c r="K128" s="33">
        <f t="shared" si="17"/>
        <v>26</v>
      </c>
      <c r="L128" s="31" t="str">
        <f t="shared" si="16"/>
        <v>OK</v>
      </c>
      <c r="M128" s="31" t="s">
        <v>213</v>
      </c>
      <c r="N128" s="28"/>
      <c r="O128" s="28"/>
      <c r="P128" s="28"/>
      <c r="Q128" s="28"/>
      <c r="R128" s="28"/>
      <c r="S128" s="28"/>
      <c r="T128" s="28"/>
      <c r="U128" s="28"/>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c r="DK128" s="41"/>
      <c r="DL128" s="41"/>
      <c r="DM128" s="41"/>
      <c r="DN128" s="41"/>
      <c r="DO128" s="41"/>
      <c r="DP128" s="41"/>
      <c r="DQ128" s="41"/>
      <c r="DR128" s="41"/>
      <c r="DS128" s="41"/>
      <c r="DT128" s="41"/>
      <c r="DU128" s="41"/>
      <c r="DV128" s="41"/>
      <c r="DW128" s="41"/>
      <c r="DX128" s="41"/>
      <c r="DY128" s="41"/>
      <c r="DZ128" s="41"/>
      <c r="EA128" s="41"/>
      <c r="EB128" s="41"/>
      <c r="EC128" s="41"/>
      <c r="ED128" s="41"/>
      <c r="EE128" s="41"/>
      <c r="EF128" s="41"/>
      <c r="EG128" s="41"/>
      <c r="EH128" s="41"/>
      <c r="EI128" s="41"/>
      <c r="EJ128" s="41"/>
      <c r="EK128" s="41"/>
      <c r="EL128" s="41"/>
      <c r="EM128" s="41"/>
      <c r="EN128" s="41"/>
      <c r="EO128" s="41"/>
      <c r="EP128" s="41"/>
      <c r="EQ128" s="41"/>
      <c r="ER128" s="41"/>
      <c r="ES128" s="41"/>
      <c r="ET128" s="41"/>
      <c r="EU128" s="41"/>
      <c r="EV128" s="41"/>
      <c r="EW128" s="41"/>
      <c r="EX128" s="41"/>
      <c r="EY128" s="41"/>
      <c r="EZ128" s="41"/>
      <c r="FA128" s="41"/>
      <c r="FB128" s="41"/>
      <c r="FC128" s="41"/>
      <c r="FD128" s="41"/>
      <c r="FE128" s="41"/>
      <c r="FF128" s="41"/>
      <c r="FG128" s="41"/>
      <c r="FH128" s="41"/>
      <c r="FI128" s="41"/>
      <c r="FJ128" s="41"/>
      <c r="FK128" s="41"/>
      <c r="FL128" s="41"/>
      <c r="FM128" s="41"/>
      <c r="FN128" s="41"/>
      <c r="FO128" s="41"/>
      <c r="FP128" s="41"/>
      <c r="FQ128" s="41"/>
      <c r="FR128" s="41"/>
      <c r="FS128" s="41"/>
      <c r="FT128" s="41"/>
      <c r="FU128" s="41"/>
      <c r="FV128" s="41"/>
      <c r="FW128" s="41"/>
      <c r="FX128" s="41"/>
      <c r="FY128" s="41"/>
      <c r="FZ128" s="41"/>
      <c r="GA128" s="41"/>
      <c r="GB128" s="41"/>
      <c r="GC128" s="41"/>
      <c r="GD128" s="41"/>
      <c r="GE128" s="41"/>
      <c r="GF128" s="41"/>
      <c r="GG128" s="41"/>
      <c r="GH128" s="41"/>
      <c r="GI128" s="41"/>
      <c r="GJ128" s="41"/>
      <c r="GK128" s="41"/>
      <c r="GL128" s="41"/>
      <c r="GM128" s="41"/>
      <c r="GN128" s="41"/>
      <c r="GO128" s="41"/>
      <c r="GP128" s="41"/>
      <c r="GQ128" s="41"/>
      <c r="GR128" s="41"/>
      <c r="GS128" s="41"/>
      <c r="GT128" s="41"/>
      <c r="GU128" s="41"/>
      <c r="GV128" s="41"/>
      <c r="GW128" s="41"/>
      <c r="GX128" s="41"/>
      <c r="GY128" s="41"/>
      <c r="GZ128" s="41"/>
      <c r="HA128" s="41"/>
      <c r="HB128" s="41"/>
      <c r="HC128" s="41"/>
      <c r="HD128" s="41"/>
      <c r="HE128" s="41"/>
      <c r="HF128" s="41"/>
      <c r="HG128" s="41"/>
      <c r="HH128" s="41"/>
      <c r="HI128" s="41"/>
      <c r="HJ128" s="41"/>
      <c r="HK128" s="41"/>
      <c r="HL128" s="41"/>
      <c r="HM128" s="41"/>
      <c r="HN128" s="41"/>
      <c r="HO128" s="41"/>
      <c r="HP128" s="41"/>
      <c r="HQ128" s="41"/>
      <c r="HR128" s="41"/>
      <c r="HS128" s="41"/>
      <c r="HT128" s="41"/>
      <c r="HU128" s="41"/>
      <c r="HV128" s="41"/>
      <c r="HW128" s="41"/>
      <c r="HX128" s="41"/>
      <c r="HY128" s="41"/>
      <c r="HZ128" s="41"/>
      <c r="IA128" s="41"/>
      <c r="IB128" s="41"/>
      <c r="IC128" s="41"/>
      <c r="ID128" s="41"/>
      <c r="IE128" s="41"/>
      <c r="IF128" s="41"/>
      <c r="IG128" s="41"/>
      <c r="IH128" s="41"/>
      <c r="II128" s="41"/>
      <c r="IJ128" s="41"/>
      <c r="IK128" s="41"/>
      <c r="IL128" s="41"/>
      <c r="IM128" s="41"/>
      <c r="IN128" s="41"/>
      <c r="IO128" s="41"/>
      <c r="IP128" s="41"/>
      <c r="IQ128" s="41"/>
    </row>
    <row r="129" spans="1:251" s="31" customFormat="1" x14ac:dyDescent="0.2">
      <c r="A129" s="78" t="s">
        <v>96</v>
      </c>
      <c r="B129" s="28" t="s">
        <v>615</v>
      </c>
      <c r="C129" s="28" t="s">
        <v>624</v>
      </c>
      <c r="D129" s="29" t="s">
        <v>64</v>
      </c>
      <c r="E129" s="35"/>
      <c r="F129" s="77" t="str">
        <f t="shared" si="14"/>
        <v>け２４</v>
      </c>
      <c r="G129" s="28" t="str">
        <f t="shared" si="15"/>
        <v>中島康之</v>
      </c>
      <c r="H129" s="31" t="s">
        <v>608</v>
      </c>
      <c r="I129" s="29" t="s">
        <v>12</v>
      </c>
      <c r="J129" s="40">
        <v>1980</v>
      </c>
      <c r="K129" s="43">
        <f t="shared" si="17"/>
        <v>46</v>
      </c>
      <c r="L129" s="31" t="str">
        <f t="shared" si="16"/>
        <v>OK</v>
      </c>
      <c r="M129" s="82" t="s">
        <v>18</v>
      </c>
      <c r="N129" s="28"/>
      <c r="O129" s="28"/>
      <c r="P129" s="28"/>
      <c r="Q129" s="28"/>
      <c r="R129" s="28"/>
      <c r="S129" s="28"/>
      <c r="T129" s="28"/>
      <c r="U129" s="28"/>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c r="DK129" s="41"/>
      <c r="DL129" s="41"/>
      <c r="DM129" s="41"/>
      <c r="DN129" s="41"/>
      <c r="DO129" s="41"/>
      <c r="DP129" s="41"/>
      <c r="DQ129" s="41"/>
      <c r="DR129" s="41"/>
      <c r="DS129" s="41"/>
      <c r="DT129" s="41"/>
      <c r="DU129" s="41"/>
      <c r="DV129" s="41"/>
      <c r="DW129" s="41"/>
      <c r="DX129" s="41"/>
      <c r="DY129" s="41"/>
      <c r="DZ129" s="41"/>
      <c r="EA129" s="41"/>
      <c r="EB129" s="41"/>
      <c r="EC129" s="41"/>
      <c r="ED129" s="41"/>
      <c r="EE129" s="41"/>
      <c r="EF129" s="41"/>
      <c r="EG129" s="41"/>
      <c r="EH129" s="41"/>
      <c r="EI129" s="41"/>
      <c r="EJ129" s="41"/>
      <c r="EK129" s="41"/>
      <c r="EL129" s="41"/>
      <c r="EM129" s="41"/>
      <c r="EN129" s="41"/>
      <c r="EO129" s="41"/>
      <c r="EP129" s="41"/>
      <c r="EQ129" s="41"/>
      <c r="ER129" s="41"/>
      <c r="ES129" s="41"/>
      <c r="ET129" s="41"/>
      <c r="EU129" s="41"/>
      <c r="EV129" s="41"/>
      <c r="EW129" s="41"/>
      <c r="EX129" s="41"/>
      <c r="EY129" s="41"/>
      <c r="EZ129" s="41"/>
      <c r="FA129" s="41"/>
      <c r="FB129" s="41"/>
      <c r="FC129" s="41"/>
      <c r="FD129" s="41"/>
      <c r="FE129" s="41"/>
      <c r="FF129" s="41"/>
      <c r="FG129" s="41"/>
      <c r="FH129" s="41"/>
      <c r="FI129" s="41"/>
      <c r="FJ129" s="41"/>
      <c r="FK129" s="41"/>
      <c r="FL129" s="41"/>
      <c r="FM129" s="41"/>
      <c r="FN129" s="41"/>
      <c r="FO129" s="41"/>
      <c r="FP129" s="41"/>
      <c r="FQ129" s="41"/>
      <c r="FR129" s="41"/>
      <c r="FS129" s="41"/>
      <c r="FT129" s="41"/>
      <c r="FU129" s="41"/>
      <c r="FV129" s="41"/>
      <c r="FW129" s="41"/>
      <c r="FX129" s="41"/>
      <c r="FY129" s="41"/>
      <c r="FZ129" s="41"/>
      <c r="GA129" s="41"/>
      <c r="GB129" s="41"/>
      <c r="GC129" s="41"/>
      <c r="GD129" s="41"/>
      <c r="GE129" s="41"/>
      <c r="GF129" s="41"/>
      <c r="GG129" s="41"/>
      <c r="GH129" s="41"/>
      <c r="GI129" s="41"/>
      <c r="GJ129" s="41"/>
      <c r="GK129" s="41"/>
      <c r="GL129" s="41"/>
      <c r="GM129" s="41"/>
      <c r="GN129" s="41"/>
      <c r="GO129" s="41"/>
      <c r="GP129" s="41"/>
      <c r="GQ129" s="41"/>
      <c r="GR129" s="41"/>
      <c r="GS129" s="41"/>
      <c r="GT129" s="41"/>
      <c r="GU129" s="41"/>
      <c r="GV129" s="41"/>
      <c r="GW129" s="41"/>
      <c r="GX129" s="41"/>
      <c r="GY129" s="41"/>
      <c r="GZ129" s="41"/>
      <c r="HA129" s="41"/>
      <c r="HB129" s="41"/>
      <c r="HC129" s="41"/>
      <c r="HD129" s="41"/>
      <c r="HE129" s="41"/>
      <c r="HF129" s="41"/>
      <c r="HG129" s="41"/>
      <c r="HH129" s="41"/>
      <c r="HI129" s="41"/>
      <c r="HJ129" s="41"/>
      <c r="HK129" s="41"/>
      <c r="HL129" s="41"/>
      <c r="HM129" s="41"/>
      <c r="HN129" s="41"/>
      <c r="HO129" s="41"/>
      <c r="HP129" s="41"/>
      <c r="HQ129" s="41"/>
      <c r="HR129" s="41"/>
      <c r="HS129" s="41"/>
      <c r="HT129" s="41"/>
      <c r="HU129" s="41"/>
      <c r="HV129" s="41"/>
      <c r="HW129" s="41"/>
      <c r="HX129" s="41"/>
      <c r="HY129" s="41"/>
      <c r="HZ129" s="41"/>
      <c r="IA129" s="41"/>
      <c r="IB129" s="41"/>
      <c r="IC129" s="41"/>
      <c r="ID129" s="41"/>
      <c r="IE129" s="41"/>
      <c r="IF129" s="41"/>
      <c r="IG129" s="41"/>
      <c r="IH129" s="41"/>
      <c r="II129" s="41"/>
      <c r="IJ129" s="41"/>
      <c r="IK129" s="41"/>
      <c r="IL129" s="41"/>
      <c r="IM129" s="41"/>
      <c r="IN129" s="41"/>
      <c r="IO129" s="41"/>
      <c r="IP129" s="41"/>
      <c r="IQ129" s="41"/>
    </row>
    <row r="130" spans="1:251" s="31" customFormat="1" x14ac:dyDescent="0.2">
      <c r="A130" s="78" t="s">
        <v>949</v>
      </c>
      <c r="B130" s="28" t="s">
        <v>298</v>
      </c>
      <c r="C130" s="28" t="s">
        <v>950</v>
      </c>
      <c r="D130" s="29" t="s">
        <v>64</v>
      </c>
      <c r="E130" s="35"/>
      <c r="F130" s="77" t="str">
        <f t="shared" si="14"/>
        <v>け２５</v>
      </c>
      <c r="G130" s="28" t="str">
        <f t="shared" si="15"/>
        <v>山口希子</v>
      </c>
      <c r="H130" s="31" t="s">
        <v>608</v>
      </c>
      <c r="I130" s="81" t="s">
        <v>210</v>
      </c>
      <c r="J130" s="40">
        <v>2014</v>
      </c>
      <c r="K130" s="43">
        <f t="shared" si="17"/>
        <v>12</v>
      </c>
      <c r="L130" s="31" t="str">
        <f t="shared" si="16"/>
        <v>OK</v>
      </c>
      <c r="M130" s="82" t="s">
        <v>18</v>
      </c>
      <c r="N130" s="28"/>
      <c r="O130" s="28"/>
      <c r="P130" s="28"/>
      <c r="Q130" s="28"/>
      <c r="R130" s="28"/>
      <c r="S130" s="28"/>
      <c r="T130" s="28"/>
      <c r="U130" s="28"/>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c r="DA130" s="41"/>
      <c r="DB130" s="41"/>
      <c r="DC130" s="41"/>
      <c r="DD130" s="41"/>
      <c r="DE130" s="41"/>
      <c r="DF130" s="41"/>
      <c r="DG130" s="41"/>
      <c r="DH130" s="41"/>
      <c r="DI130" s="41"/>
      <c r="DJ130" s="41"/>
      <c r="DK130" s="41"/>
      <c r="DL130" s="41"/>
      <c r="DM130" s="41"/>
      <c r="DN130" s="41"/>
      <c r="DO130" s="41"/>
      <c r="DP130" s="41"/>
      <c r="DQ130" s="41"/>
      <c r="DR130" s="41"/>
      <c r="DS130" s="41"/>
      <c r="DT130" s="41"/>
      <c r="DU130" s="41"/>
      <c r="DV130" s="41"/>
      <c r="DW130" s="41"/>
      <c r="DX130" s="41"/>
      <c r="DY130" s="41"/>
      <c r="DZ130" s="41"/>
      <c r="EA130" s="41"/>
      <c r="EB130" s="41"/>
      <c r="EC130" s="41"/>
      <c r="ED130" s="41"/>
      <c r="EE130" s="41"/>
      <c r="EF130" s="41"/>
      <c r="EG130" s="41"/>
      <c r="EH130" s="41"/>
      <c r="EI130" s="41"/>
      <c r="EJ130" s="41"/>
      <c r="EK130" s="41"/>
      <c r="EL130" s="41"/>
      <c r="EM130" s="41"/>
      <c r="EN130" s="41"/>
      <c r="EO130" s="41"/>
      <c r="EP130" s="41"/>
      <c r="EQ130" s="41"/>
      <c r="ER130" s="41"/>
      <c r="ES130" s="41"/>
      <c r="ET130" s="41"/>
      <c r="EU130" s="41"/>
      <c r="EV130" s="41"/>
      <c r="EW130" s="41"/>
      <c r="EX130" s="41"/>
      <c r="EY130" s="41"/>
      <c r="EZ130" s="41"/>
      <c r="FA130" s="41"/>
      <c r="FB130" s="41"/>
      <c r="FC130" s="41"/>
      <c r="FD130" s="41"/>
      <c r="FE130" s="41"/>
      <c r="FF130" s="41"/>
      <c r="FG130" s="41"/>
      <c r="FH130" s="41"/>
      <c r="FI130" s="41"/>
      <c r="FJ130" s="41"/>
      <c r="FK130" s="41"/>
      <c r="FL130" s="41"/>
      <c r="FM130" s="41"/>
      <c r="FN130" s="41"/>
      <c r="FO130" s="41"/>
      <c r="FP130" s="41"/>
      <c r="FQ130" s="41"/>
      <c r="FR130" s="41"/>
      <c r="FS130" s="41"/>
      <c r="FT130" s="41"/>
      <c r="FU130" s="41"/>
      <c r="FV130" s="41"/>
      <c r="FW130" s="41"/>
      <c r="FX130" s="41"/>
      <c r="FY130" s="41"/>
      <c r="FZ130" s="41"/>
      <c r="GA130" s="41"/>
      <c r="GB130" s="41"/>
      <c r="GC130" s="41"/>
      <c r="GD130" s="41"/>
      <c r="GE130" s="41"/>
      <c r="GF130" s="41"/>
      <c r="GG130" s="41"/>
      <c r="GH130" s="41"/>
      <c r="GI130" s="41"/>
      <c r="GJ130" s="41"/>
      <c r="GK130" s="41"/>
      <c r="GL130" s="41"/>
      <c r="GM130" s="41"/>
      <c r="GN130" s="41"/>
      <c r="GO130" s="41"/>
      <c r="GP130" s="41"/>
      <c r="GQ130" s="41"/>
      <c r="GR130" s="41"/>
      <c r="GS130" s="41"/>
      <c r="GT130" s="41"/>
      <c r="GU130" s="41"/>
      <c r="GV130" s="41"/>
      <c r="GW130" s="41"/>
      <c r="GX130" s="41"/>
      <c r="GY130" s="41"/>
      <c r="GZ130" s="41"/>
      <c r="HA130" s="41"/>
      <c r="HB130" s="41"/>
      <c r="HC130" s="41"/>
      <c r="HD130" s="41"/>
      <c r="HE130" s="41"/>
      <c r="HF130" s="41"/>
      <c r="HG130" s="41"/>
      <c r="HH130" s="41"/>
      <c r="HI130" s="41"/>
      <c r="HJ130" s="41"/>
      <c r="HK130" s="41"/>
      <c r="HL130" s="41"/>
      <c r="HM130" s="41"/>
      <c r="HN130" s="41"/>
      <c r="HO130" s="41"/>
      <c r="HP130" s="41"/>
      <c r="HQ130" s="41"/>
      <c r="HR130" s="41"/>
      <c r="HS130" s="41"/>
      <c r="HT130" s="41"/>
      <c r="HU130" s="41"/>
      <c r="HV130" s="41"/>
      <c r="HW130" s="41"/>
      <c r="HX130" s="41"/>
      <c r="HY130" s="41"/>
      <c r="HZ130" s="41"/>
      <c r="IA130" s="41"/>
      <c r="IB130" s="41"/>
      <c r="IC130" s="41"/>
      <c r="ID130" s="41"/>
      <c r="IE130" s="41"/>
      <c r="IF130" s="41"/>
      <c r="IG130" s="41"/>
      <c r="IH130" s="41"/>
      <c r="II130" s="41"/>
      <c r="IJ130" s="41"/>
      <c r="IK130" s="41"/>
      <c r="IL130" s="41"/>
      <c r="IM130" s="41"/>
      <c r="IN130" s="41"/>
      <c r="IO130" s="41"/>
      <c r="IP130" s="41"/>
      <c r="IQ130" s="41"/>
    </row>
    <row r="131" spans="1:251" s="31" customFormat="1" x14ac:dyDescent="0.2">
      <c r="A131" s="78" t="s">
        <v>951</v>
      </c>
      <c r="B131" s="150" t="s">
        <v>952</v>
      </c>
      <c r="C131" s="28" t="s">
        <v>953</v>
      </c>
      <c r="D131" s="29" t="s">
        <v>64</v>
      </c>
      <c r="E131" s="35"/>
      <c r="F131" s="77" t="str">
        <f t="shared" si="14"/>
        <v>け２６</v>
      </c>
      <c r="G131" s="28" t="str">
        <f t="shared" si="15"/>
        <v>𠮷越洋一</v>
      </c>
      <c r="H131" s="31" t="s">
        <v>608</v>
      </c>
      <c r="I131" s="29" t="s">
        <v>12</v>
      </c>
      <c r="J131" s="40">
        <v>1977</v>
      </c>
      <c r="K131" s="43">
        <f t="shared" si="17"/>
        <v>49</v>
      </c>
      <c r="L131" s="31" t="str">
        <f t="shared" si="16"/>
        <v>OK</v>
      </c>
      <c r="M131" s="31" t="s">
        <v>619</v>
      </c>
      <c r="N131" s="28"/>
      <c r="O131" s="28"/>
      <c r="P131" s="28"/>
      <c r="Q131" s="28"/>
      <c r="R131" s="28"/>
      <c r="S131" s="28"/>
      <c r="T131" s="28"/>
      <c r="U131" s="28"/>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c r="DA131" s="41"/>
      <c r="DB131" s="41"/>
      <c r="DC131" s="41"/>
      <c r="DD131" s="41"/>
      <c r="DE131" s="41"/>
      <c r="DF131" s="41"/>
      <c r="DG131" s="41"/>
      <c r="DH131" s="41"/>
      <c r="DI131" s="41"/>
      <c r="DJ131" s="41"/>
      <c r="DK131" s="41"/>
      <c r="DL131" s="41"/>
      <c r="DM131" s="41"/>
      <c r="DN131" s="41"/>
      <c r="DO131" s="41"/>
      <c r="DP131" s="41"/>
      <c r="DQ131" s="41"/>
      <c r="DR131" s="41"/>
      <c r="DS131" s="41"/>
      <c r="DT131" s="41"/>
      <c r="DU131" s="41"/>
      <c r="DV131" s="41"/>
      <c r="DW131" s="41"/>
      <c r="DX131" s="41"/>
      <c r="DY131" s="41"/>
      <c r="DZ131" s="41"/>
      <c r="EA131" s="41"/>
      <c r="EB131" s="41"/>
      <c r="EC131" s="41"/>
      <c r="ED131" s="41"/>
      <c r="EE131" s="41"/>
      <c r="EF131" s="41"/>
      <c r="EG131" s="41"/>
      <c r="EH131" s="41"/>
      <c r="EI131" s="41"/>
      <c r="EJ131" s="41"/>
      <c r="EK131" s="41"/>
      <c r="EL131" s="41"/>
      <c r="EM131" s="41"/>
      <c r="EN131" s="41"/>
      <c r="EO131" s="41"/>
      <c r="EP131" s="41"/>
      <c r="EQ131" s="41"/>
      <c r="ER131" s="41"/>
      <c r="ES131" s="41"/>
      <c r="ET131" s="41"/>
      <c r="EU131" s="41"/>
      <c r="EV131" s="41"/>
      <c r="EW131" s="41"/>
      <c r="EX131" s="41"/>
      <c r="EY131" s="41"/>
      <c r="EZ131" s="41"/>
      <c r="FA131" s="41"/>
      <c r="FB131" s="41"/>
      <c r="FC131" s="41"/>
      <c r="FD131" s="41"/>
      <c r="FE131" s="41"/>
      <c r="FF131" s="41"/>
      <c r="FG131" s="41"/>
      <c r="FH131" s="41"/>
      <c r="FI131" s="41"/>
      <c r="FJ131" s="41"/>
      <c r="FK131" s="41"/>
      <c r="FL131" s="41"/>
      <c r="FM131" s="41"/>
      <c r="FN131" s="41"/>
      <c r="FO131" s="41"/>
      <c r="FP131" s="41"/>
      <c r="FQ131" s="41"/>
      <c r="FR131" s="41"/>
      <c r="FS131" s="41"/>
      <c r="FT131" s="41"/>
      <c r="FU131" s="41"/>
      <c r="FV131" s="41"/>
      <c r="FW131" s="41"/>
      <c r="FX131" s="41"/>
      <c r="FY131" s="41"/>
      <c r="FZ131" s="41"/>
      <c r="GA131" s="41"/>
      <c r="GB131" s="41"/>
      <c r="GC131" s="41"/>
      <c r="GD131" s="41"/>
      <c r="GE131" s="41"/>
      <c r="GF131" s="41"/>
      <c r="GG131" s="41"/>
      <c r="GH131" s="41"/>
      <c r="GI131" s="41"/>
      <c r="GJ131" s="41"/>
      <c r="GK131" s="41"/>
      <c r="GL131" s="41"/>
      <c r="GM131" s="41"/>
      <c r="GN131" s="41"/>
      <c r="GO131" s="41"/>
      <c r="GP131" s="41"/>
      <c r="GQ131" s="41"/>
      <c r="GR131" s="41"/>
      <c r="GS131" s="41"/>
      <c r="GT131" s="41"/>
      <c r="GU131" s="41"/>
      <c r="GV131" s="41"/>
      <c r="GW131" s="41"/>
      <c r="GX131" s="41"/>
      <c r="GY131" s="41"/>
      <c r="GZ131" s="41"/>
      <c r="HA131" s="41"/>
      <c r="HB131" s="41"/>
      <c r="HC131" s="41"/>
      <c r="HD131" s="41"/>
      <c r="HE131" s="41"/>
      <c r="HF131" s="41"/>
      <c r="HG131" s="41"/>
      <c r="HH131" s="41"/>
      <c r="HI131" s="41"/>
      <c r="HJ131" s="41"/>
      <c r="HK131" s="41"/>
      <c r="HL131" s="41"/>
      <c r="HM131" s="41"/>
      <c r="HN131" s="41"/>
      <c r="HO131" s="41"/>
      <c r="HP131" s="41"/>
      <c r="HQ131" s="41"/>
      <c r="HR131" s="41"/>
      <c r="HS131" s="41"/>
      <c r="HT131" s="41"/>
      <c r="HU131" s="41"/>
      <c r="HV131" s="41"/>
      <c r="HW131" s="41"/>
      <c r="HX131" s="41"/>
      <c r="HY131" s="41"/>
      <c r="HZ131" s="41"/>
      <c r="IA131" s="41"/>
      <c r="IB131" s="41"/>
      <c r="IC131" s="41"/>
      <c r="ID131" s="41"/>
      <c r="IE131" s="41"/>
      <c r="IF131" s="41"/>
      <c r="IG131" s="41"/>
      <c r="IH131" s="41"/>
      <c r="II131" s="41"/>
      <c r="IJ131" s="41"/>
      <c r="IK131" s="41"/>
      <c r="IL131" s="41"/>
      <c r="IM131" s="41"/>
      <c r="IN131" s="41"/>
      <c r="IO131" s="41"/>
      <c r="IP131" s="41"/>
      <c r="IQ131" s="41"/>
    </row>
    <row r="132" spans="1:251" s="31" customFormat="1" x14ac:dyDescent="0.2">
      <c r="A132" s="78" t="s">
        <v>954</v>
      </c>
      <c r="B132" s="151" t="s">
        <v>955</v>
      </c>
      <c r="C132" s="42" t="s">
        <v>956</v>
      </c>
      <c r="D132" s="29" t="s">
        <v>64</v>
      </c>
      <c r="E132" s="35"/>
      <c r="F132" s="77" t="str">
        <f t="shared" si="14"/>
        <v>け２７</v>
      </c>
      <c r="G132" s="28" t="str">
        <f t="shared" si="15"/>
        <v>稲岡沙良</v>
      </c>
      <c r="H132" s="31" t="s">
        <v>608</v>
      </c>
      <c r="I132" s="81" t="s">
        <v>210</v>
      </c>
      <c r="J132" s="40">
        <v>2012</v>
      </c>
      <c r="K132" s="43">
        <f t="shared" si="17"/>
        <v>14</v>
      </c>
      <c r="L132" s="31" t="str">
        <f t="shared" si="16"/>
        <v>OK</v>
      </c>
      <c r="M132" s="82" t="s">
        <v>18</v>
      </c>
      <c r="N132" s="28"/>
      <c r="O132" s="28"/>
      <c r="P132" s="28"/>
      <c r="Q132" s="28"/>
      <c r="R132" s="28"/>
      <c r="S132" s="28"/>
      <c r="T132" s="28"/>
      <c r="U132" s="28"/>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c r="DA132" s="41"/>
      <c r="DB132" s="41"/>
      <c r="DC132" s="41"/>
      <c r="DD132" s="41"/>
      <c r="DE132" s="41"/>
      <c r="DF132" s="41"/>
      <c r="DG132" s="41"/>
      <c r="DH132" s="41"/>
      <c r="DI132" s="41"/>
      <c r="DJ132" s="41"/>
      <c r="DK132" s="41"/>
      <c r="DL132" s="41"/>
      <c r="DM132" s="41"/>
      <c r="DN132" s="41"/>
      <c r="DO132" s="41"/>
      <c r="DP132" s="41"/>
      <c r="DQ132" s="41"/>
      <c r="DR132" s="41"/>
      <c r="DS132" s="41"/>
      <c r="DT132" s="41"/>
      <c r="DU132" s="41"/>
      <c r="DV132" s="41"/>
      <c r="DW132" s="41"/>
      <c r="DX132" s="41"/>
      <c r="DY132" s="41"/>
      <c r="DZ132" s="41"/>
      <c r="EA132" s="41"/>
      <c r="EB132" s="41"/>
      <c r="EC132" s="41"/>
      <c r="ED132" s="41"/>
      <c r="EE132" s="41"/>
      <c r="EF132" s="41"/>
      <c r="EG132" s="41"/>
      <c r="EH132" s="41"/>
      <c r="EI132" s="41"/>
      <c r="EJ132" s="41"/>
      <c r="EK132" s="41"/>
      <c r="EL132" s="41"/>
      <c r="EM132" s="41"/>
      <c r="EN132" s="41"/>
      <c r="EO132" s="41"/>
      <c r="EP132" s="41"/>
      <c r="EQ132" s="41"/>
      <c r="ER132" s="41"/>
      <c r="ES132" s="41"/>
      <c r="ET132" s="41"/>
      <c r="EU132" s="41"/>
      <c r="EV132" s="41"/>
      <c r="EW132" s="41"/>
      <c r="EX132" s="41"/>
      <c r="EY132" s="41"/>
      <c r="EZ132" s="41"/>
      <c r="FA132" s="41"/>
      <c r="FB132" s="41"/>
      <c r="FC132" s="41"/>
      <c r="FD132" s="41"/>
      <c r="FE132" s="41"/>
      <c r="FF132" s="41"/>
      <c r="FG132" s="41"/>
      <c r="FH132" s="41"/>
      <c r="FI132" s="41"/>
      <c r="FJ132" s="41"/>
      <c r="FK132" s="41"/>
      <c r="FL132" s="41"/>
      <c r="FM132" s="41"/>
      <c r="FN132" s="41"/>
      <c r="FO132" s="41"/>
      <c r="FP132" s="41"/>
      <c r="FQ132" s="41"/>
      <c r="FR132" s="41"/>
      <c r="FS132" s="41"/>
      <c r="FT132" s="41"/>
      <c r="FU132" s="41"/>
      <c r="FV132" s="41"/>
      <c r="FW132" s="41"/>
      <c r="FX132" s="41"/>
      <c r="FY132" s="41"/>
      <c r="FZ132" s="41"/>
      <c r="GA132" s="41"/>
      <c r="GB132" s="41"/>
      <c r="GC132" s="41"/>
      <c r="GD132" s="41"/>
      <c r="GE132" s="41"/>
      <c r="GF132" s="41"/>
      <c r="GG132" s="41"/>
      <c r="GH132" s="41"/>
      <c r="GI132" s="41"/>
      <c r="GJ132" s="41"/>
      <c r="GK132" s="41"/>
      <c r="GL132" s="41"/>
      <c r="GM132" s="41"/>
      <c r="GN132" s="41"/>
      <c r="GO132" s="41"/>
      <c r="GP132" s="41"/>
      <c r="GQ132" s="41"/>
      <c r="GR132" s="41"/>
      <c r="GS132" s="41"/>
      <c r="GT132" s="41"/>
      <c r="GU132" s="41"/>
      <c r="GV132" s="41"/>
      <c r="GW132" s="41"/>
      <c r="GX132" s="41"/>
      <c r="GY132" s="41"/>
      <c r="GZ132" s="41"/>
      <c r="HA132" s="41"/>
      <c r="HB132" s="41"/>
      <c r="HC132" s="41"/>
      <c r="HD132" s="41"/>
      <c r="HE132" s="41"/>
      <c r="HF132" s="41"/>
      <c r="HG132" s="41"/>
      <c r="HH132" s="41"/>
      <c r="HI132" s="41"/>
      <c r="HJ132" s="41"/>
      <c r="HK132" s="41"/>
      <c r="HL132" s="41"/>
      <c r="HM132" s="41"/>
      <c r="HN132" s="41"/>
      <c r="HO132" s="41"/>
      <c r="HP132" s="41"/>
      <c r="HQ132" s="41"/>
      <c r="HR132" s="41"/>
      <c r="HS132" s="41"/>
      <c r="HT132" s="41"/>
      <c r="HU132" s="41"/>
      <c r="HV132" s="41"/>
      <c r="HW132" s="41"/>
      <c r="HX132" s="41"/>
      <c r="HY132" s="41"/>
      <c r="HZ132" s="41"/>
      <c r="IA132" s="41"/>
      <c r="IB132" s="41"/>
      <c r="IC132" s="41"/>
      <c r="ID132" s="41"/>
      <c r="IE132" s="41"/>
      <c r="IF132" s="41"/>
      <c r="IG132" s="41"/>
      <c r="IH132" s="41"/>
      <c r="II132" s="41"/>
      <c r="IJ132" s="41"/>
      <c r="IK132" s="41"/>
      <c r="IL132" s="41"/>
      <c r="IM132" s="41"/>
      <c r="IN132" s="41"/>
      <c r="IO132" s="41"/>
      <c r="IP132" s="41"/>
      <c r="IQ132" s="41"/>
    </row>
    <row r="133" spans="1:251" x14ac:dyDescent="0.2">
      <c r="A133" s="70"/>
      <c r="B133" s="70">
        <v>5</v>
      </c>
      <c r="C133" s="70"/>
      <c r="D133" s="46" t="s">
        <v>625</v>
      </c>
      <c r="E133" s="47"/>
      <c r="F133" s="48"/>
      <c r="G133" s="44"/>
      <c r="H133" s="46"/>
      <c r="I133" s="70"/>
      <c r="J133" s="49"/>
      <c r="K133" s="50" t="str">
        <f t="shared" si="17"/>
        <v/>
      </c>
      <c r="L133" s="48"/>
      <c r="M133" s="45"/>
    </row>
    <row r="134" spans="1:251" x14ac:dyDescent="0.2">
      <c r="A134" s="28" t="s">
        <v>234</v>
      </c>
      <c r="B134" s="29" t="s">
        <v>626</v>
      </c>
      <c r="C134" s="29" t="s">
        <v>627</v>
      </c>
      <c r="D134" s="29" t="s">
        <v>233</v>
      </c>
      <c r="E134" s="30"/>
      <c r="F134" s="31" t="str">
        <f t="shared" ref="F134:F167" si="18">A134</f>
        <v>き０１</v>
      </c>
      <c r="G134" s="31" t="str">
        <f>B134&amp;C134</f>
        <v>荒浪順次</v>
      </c>
      <c r="H134" s="31" t="str">
        <f t="shared" ref="H134:H168" si="19">D134</f>
        <v>京セラTC</v>
      </c>
      <c r="I134" s="31" t="s">
        <v>230</v>
      </c>
      <c r="J134" s="86">
        <v>1977</v>
      </c>
      <c r="K134" s="33">
        <f>IF(J134="","",(2026-J134))</f>
        <v>49</v>
      </c>
      <c r="L134" s="31" t="str">
        <f t="shared" ref="L134:L167" si="20">IF(G134="","",IF(COUNTIF($G$4:$G$104,G134)&gt;1,"2重登録","OK"))</f>
        <v>OK</v>
      </c>
      <c r="M134" s="34" t="s">
        <v>628</v>
      </c>
    </row>
    <row r="135" spans="1:251" x14ac:dyDescent="0.2">
      <c r="A135" s="28" t="s">
        <v>21</v>
      </c>
      <c r="B135" s="31" t="s">
        <v>629</v>
      </c>
      <c r="C135" s="31" t="s">
        <v>630</v>
      </c>
      <c r="D135" s="29" t="s">
        <v>233</v>
      </c>
      <c r="E135" s="30"/>
      <c r="F135" s="31" t="str">
        <f t="shared" si="18"/>
        <v>き０２</v>
      </c>
      <c r="G135" s="31" t="str">
        <f t="shared" ref="G135:G167" si="21">B135&amp;C135</f>
        <v>井澤　匡志</v>
      </c>
      <c r="H135" s="31" t="str">
        <f t="shared" si="19"/>
        <v>京セラTC</v>
      </c>
      <c r="I135" s="31" t="s">
        <v>230</v>
      </c>
      <c r="J135" s="73">
        <v>1967</v>
      </c>
      <c r="K135" s="33">
        <f t="shared" ref="K135:K199" si="22">IF(J135="","",(2026-J135))</f>
        <v>59</v>
      </c>
      <c r="L135" s="31" t="str">
        <f t="shared" si="20"/>
        <v>OK</v>
      </c>
      <c r="M135" s="87" t="s">
        <v>631</v>
      </c>
    </row>
    <row r="136" spans="1:251" x14ac:dyDescent="0.2">
      <c r="A136" s="28" t="s">
        <v>195</v>
      </c>
      <c r="B136" s="29" t="s">
        <v>632</v>
      </c>
      <c r="C136" s="29" t="s">
        <v>633</v>
      </c>
      <c r="D136" s="29" t="s">
        <v>233</v>
      </c>
      <c r="E136" s="30"/>
      <c r="F136" s="31" t="str">
        <f t="shared" si="18"/>
        <v>き０３</v>
      </c>
      <c r="G136" s="31" t="str">
        <f t="shared" si="21"/>
        <v>石井耶真斗</v>
      </c>
      <c r="H136" s="31" t="str">
        <f t="shared" si="19"/>
        <v>京セラTC</v>
      </c>
      <c r="I136" s="31" t="s">
        <v>230</v>
      </c>
      <c r="J136" s="73">
        <v>1995</v>
      </c>
      <c r="K136" s="33">
        <f t="shared" si="22"/>
        <v>31</v>
      </c>
      <c r="L136" s="31" t="str">
        <f t="shared" si="20"/>
        <v>OK</v>
      </c>
      <c r="M136" s="87" t="s">
        <v>631</v>
      </c>
    </row>
    <row r="137" spans="1:251" x14ac:dyDescent="0.2">
      <c r="A137" s="28" t="s">
        <v>22</v>
      </c>
      <c r="B137" s="31" t="s">
        <v>634</v>
      </c>
      <c r="C137" s="31" t="s">
        <v>635</v>
      </c>
      <c r="D137" s="29" t="s">
        <v>233</v>
      </c>
      <c r="E137" s="30"/>
      <c r="F137" s="31" t="str">
        <f t="shared" si="18"/>
        <v>き０４</v>
      </c>
      <c r="G137" s="31" t="str">
        <f t="shared" si="21"/>
        <v>石川和洋</v>
      </c>
      <c r="H137" s="31" t="str">
        <f t="shared" si="19"/>
        <v>京セラTC</v>
      </c>
      <c r="I137" s="31" t="s">
        <v>230</v>
      </c>
      <c r="J137" s="73">
        <v>1978</v>
      </c>
      <c r="K137" s="33">
        <f t="shared" si="22"/>
        <v>48</v>
      </c>
      <c r="L137" s="31" t="str">
        <f t="shared" si="20"/>
        <v>OK</v>
      </c>
      <c r="M137" s="34" t="s">
        <v>636</v>
      </c>
    </row>
    <row r="138" spans="1:251" x14ac:dyDescent="0.2">
      <c r="A138" s="28" t="s">
        <v>23</v>
      </c>
      <c r="B138" s="29" t="s">
        <v>637</v>
      </c>
      <c r="C138" s="29" t="s">
        <v>638</v>
      </c>
      <c r="D138" s="29" t="s">
        <v>233</v>
      </c>
      <c r="E138" s="30"/>
      <c r="F138" s="31" t="str">
        <f t="shared" si="18"/>
        <v>き０５</v>
      </c>
      <c r="G138" s="31" t="str">
        <f t="shared" si="21"/>
        <v>石田文彦</v>
      </c>
      <c r="H138" s="31" t="str">
        <f t="shared" si="19"/>
        <v>京セラTC</v>
      </c>
      <c r="I138" s="31" t="s">
        <v>230</v>
      </c>
      <c r="J138" s="73">
        <v>1993</v>
      </c>
      <c r="K138" s="33">
        <f t="shared" si="22"/>
        <v>33</v>
      </c>
      <c r="L138" s="31" t="str">
        <f t="shared" si="20"/>
        <v>OK</v>
      </c>
      <c r="M138" s="34" t="s">
        <v>639</v>
      </c>
    </row>
    <row r="139" spans="1:251" x14ac:dyDescent="0.2">
      <c r="A139" s="28" t="s">
        <v>24</v>
      </c>
      <c r="B139" s="29" t="s">
        <v>640</v>
      </c>
      <c r="C139" s="29" t="s">
        <v>641</v>
      </c>
      <c r="D139" s="29" t="s">
        <v>233</v>
      </c>
      <c r="E139" s="30"/>
      <c r="F139" s="31" t="str">
        <f t="shared" si="18"/>
        <v>き０６</v>
      </c>
      <c r="G139" s="31" t="str">
        <f t="shared" si="21"/>
        <v>一色翼</v>
      </c>
      <c r="H139" s="31" t="str">
        <f t="shared" si="19"/>
        <v>京セラTC</v>
      </c>
      <c r="I139" s="31" t="s">
        <v>230</v>
      </c>
      <c r="J139" s="73">
        <v>1984</v>
      </c>
      <c r="K139" s="33">
        <f t="shared" si="22"/>
        <v>42</v>
      </c>
      <c r="L139" s="31" t="str">
        <f t="shared" si="20"/>
        <v>OK</v>
      </c>
      <c r="M139" s="87" t="s">
        <v>642</v>
      </c>
    </row>
    <row r="140" spans="1:251" x14ac:dyDescent="0.2">
      <c r="A140" s="28" t="s">
        <v>25</v>
      </c>
      <c r="B140" s="31" t="s">
        <v>27</v>
      </c>
      <c r="C140" s="31" t="s">
        <v>28</v>
      </c>
      <c r="D140" s="29" t="s">
        <v>233</v>
      </c>
      <c r="E140" s="30"/>
      <c r="F140" s="31" t="str">
        <f t="shared" si="18"/>
        <v>き０７</v>
      </c>
      <c r="G140" s="31" t="str">
        <f t="shared" si="21"/>
        <v>牛尾紳之介</v>
      </c>
      <c r="H140" s="31" t="str">
        <f t="shared" si="19"/>
        <v>京セラTC</v>
      </c>
      <c r="I140" s="31" t="s">
        <v>230</v>
      </c>
      <c r="J140" s="73">
        <v>1984</v>
      </c>
      <c r="K140" s="33">
        <f t="shared" si="22"/>
        <v>42</v>
      </c>
      <c r="L140" s="31" t="str">
        <f t="shared" si="20"/>
        <v>OK</v>
      </c>
      <c r="M140" s="87" t="s">
        <v>631</v>
      </c>
    </row>
    <row r="141" spans="1:251" x14ac:dyDescent="0.2">
      <c r="A141" s="28" t="s">
        <v>26</v>
      </c>
      <c r="B141" s="29" t="s">
        <v>30</v>
      </c>
      <c r="C141" s="29" t="s">
        <v>31</v>
      </c>
      <c r="D141" s="29" t="s">
        <v>233</v>
      </c>
      <c r="E141" s="30"/>
      <c r="F141" s="31" t="str">
        <f t="shared" si="18"/>
        <v>き０８</v>
      </c>
      <c r="G141" s="31" t="str">
        <f t="shared" si="21"/>
        <v>太田圭亮</v>
      </c>
      <c r="H141" s="31" t="str">
        <f t="shared" si="19"/>
        <v>京セラTC</v>
      </c>
      <c r="I141" s="31" t="s">
        <v>230</v>
      </c>
      <c r="J141" s="73">
        <v>1981</v>
      </c>
      <c r="K141" s="33">
        <f t="shared" si="22"/>
        <v>45</v>
      </c>
      <c r="L141" s="31" t="str">
        <f t="shared" si="20"/>
        <v>OK</v>
      </c>
      <c r="M141" s="34" t="s">
        <v>639</v>
      </c>
    </row>
    <row r="142" spans="1:251" x14ac:dyDescent="0.2">
      <c r="A142" s="28" t="s">
        <v>29</v>
      </c>
      <c r="B142" s="36" t="s">
        <v>643</v>
      </c>
      <c r="C142" s="36" t="s">
        <v>644</v>
      </c>
      <c r="D142" s="29" t="s">
        <v>233</v>
      </c>
      <c r="E142" s="30"/>
      <c r="F142" s="31" t="str">
        <f t="shared" si="18"/>
        <v>き０９</v>
      </c>
      <c r="G142" s="31" t="str">
        <f t="shared" si="21"/>
        <v>奥田司</v>
      </c>
      <c r="H142" s="31" t="str">
        <f t="shared" si="19"/>
        <v>京セラTC</v>
      </c>
      <c r="I142" s="31" t="s">
        <v>230</v>
      </c>
      <c r="J142" s="73">
        <v>1997</v>
      </c>
      <c r="K142" s="33">
        <f t="shared" si="22"/>
        <v>29</v>
      </c>
      <c r="L142" s="31" t="str">
        <f t="shared" si="20"/>
        <v>OK</v>
      </c>
      <c r="M142" s="87" t="s">
        <v>645</v>
      </c>
    </row>
    <row r="143" spans="1:251" x14ac:dyDescent="0.2">
      <c r="A143" s="28" t="s">
        <v>32</v>
      </c>
      <c r="B143" s="29" t="s">
        <v>646</v>
      </c>
      <c r="C143" s="29" t="s">
        <v>647</v>
      </c>
      <c r="D143" s="29" t="s">
        <v>233</v>
      </c>
      <c r="E143" s="30"/>
      <c r="F143" s="31" t="str">
        <f t="shared" si="18"/>
        <v>き１０</v>
      </c>
      <c r="G143" s="31" t="str">
        <f t="shared" si="21"/>
        <v>木村圭</v>
      </c>
      <c r="H143" s="31" t="str">
        <f t="shared" si="19"/>
        <v>京セラTC</v>
      </c>
      <c r="I143" s="31" t="s">
        <v>230</v>
      </c>
      <c r="J143" s="86">
        <v>1968</v>
      </c>
      <c r="K143" s="33">
        <f t="shared" si="22"/>
        <v>58</v>
      </c>
      <c r="L143" s="31" t="str">
        <f t="shared" si="20"/>
        <v>OK</v>
      </c>
      <c r="M143" s="34" t="s">
        <v>648</v>
      </c>
    </row>
    <row r="144" spans="1:251" x14ac:dyDescent="0.2">
      <c r="A144" s="28" t="s">
        <v>33</v>
      </c>
      <c r="B144" s="29" t="s">
        <v>649</v>
      </c>
      <c r="C144" s="29" t="s">
        <v>650</v>
      </c>
      <c r="D144" s="29" t="s">
        <v>233</v>
      </c>
      <c r="E144" s="30"/>
      <c r="F144" s="31" t="str">
        <f t="shared" si="18"/>
        <v>き１１</v>
      </c>
      <c r="G144" s="31" t="str">
        <f t="shared" si="21"/>
        <v>栗山飛鳥</v>
      </c>
      <c r="H144" s="31" t="str">
        <f t="shared" si="19"/>
        <v>京セラTC</v>
      </c>
      <c r="I144" s="31" t="s">
        <v>230</v>
      </c>
      <c r="J144" s="73">
        <v>1997</v>
      </c>
      <c r="K144" s="33">
        <f t="shared" si="22"/>
        <v>29</v>
      </c>
      <c r="L144" s="31" t="str">
        <f t="shared" si="20"/>
        <v>OK</v>
      </c>
      <c r="M144" s="87" t="s">
        <v>642</v>
      </c>
    </row>
    <row r="145" spans="1:13" x14ac:dyDescent="0.2">
      <c r="A145" s="28" t="s">
        <v>34</v>
      </c>
      <c r="B145" s="29" t="s">
        <v>651</v>
      </c>
      <c r="C145" s="29" t="s">
        <v>652</v>
      </c>
      <c r="D145" s="29" t="s">
        <v>233</v>
      </c>
      <c r="E145" s="30"/>
      <c r="F145" s="31" t="str">
        <f t="shared" si="18"/>
        <v>き１２</v>
      </c>
      <c r="G145" s="31" t="str">
        <f t="shared" si="21"/>
        <v>清水陽介</v>
      </c>
      <c r="H145" s="31" t="str">
        <f t="shared" si="19"/>
        <v>京セラTC</v>
      </c>
      <c r="I145" s="31" t="s">
        <v>230</v>
      </c>
      <c r="J145" s="73">
        <v>1991</v>
      </c>
      <c r="K145" s="33">
        <f t="shared" si="22"/>
        <v>35</v>
      </c>
      <c r="L145" s="31" t="str">
        <f t="shared" si="20"/>
        <v>OK</v>
      </c>
      <c r="M145" s="34" t="s">
        <v>653</v>
      </c>
    </row>
    <row r="146" spans="1:13" x14ac:dyDescent="0.2">
      <c r="A146" s="28" t="s">
        <v>35</v>
      </c>
      <c r="B146" s="31" t="s">
        <v>43</v>
      </c>
      <c r="C146" s="31" t="s">
        <v>44</v>
      </c>
      <c r="D146" s="29" t="s">
        <v>233</v>
      </c>
      <c r="E146" s="30"/>
      <c r="F146" s="31" t="str">
        <f t="shared" si="18"/>
        <v>き１３</v>
      </c>
      <c r="G146" s="31" t="str">
        <f t="shared" si="21"/>
        <v>曽我卓矢</v>
      </c>
      <c r="H146" s="31" t="str">
        <f t="shared" si="19"/>
        <v>京セラTC</v>
      </c>
      <c r="I146" s="31" t="s">
        <v>230</v>
      </c>
      <c r="J146" s="73">
        <v>1986</v>
      </c>
      <c r="K146" s="33">
        <f t="shared" si="22"/>
        <v>40</v>
      </c>
      <c r="L146" s="31" t="str">
        <f t="shared" si="20"/>
        <v>OK</v>
      </c>
      <c r="M146" s="34" t="s">
        <v>639</v>
      </c>
    </row>
    <row r="147" spans="1:13" x14ac:dyDescent="0.2">
      <c r="A147" s="28" t="s">
        <v>36</v>
      </c>
      <c r="B147" s="31" t="s">
        <v>654</v>
      </c>
      <c r="C147" s="31" t="s">
        <v>655</v>
      </c>
      <c r="D147" s="29" t="s">
        <v>233</v>
      </c>
      <c r="E147" s="30"/>
      <c r="F147" s="31" t="str">
        <f t="shared" si="18"/>
        <v>き１４</v>
      </c>
      <c r="G147" s="31" t="str">
        <f t="shared" si="21"/>
        <v>中尾慶太</v>
      </c>
      <c r="H147" s="31" t="str">
        <f t="shared" si="19"/>
        <v>京セラTC</v>
      </c>
      <c r="I147" s="31" t="s">
        <v>230</v>
      </c>
      <c r="J147" s="73">
        <v>1993</v>
      </c>
      <c r="K147" s="33">
        <f t="shared" si="22"/>
        <v>33</v>
      </c>
      <c r="L147" s="31" t="str">
        <f t="shared" si="20"/>
        <v>OK</v>
      </c>
      <c r="M147" s="34" t="s">
        <v>656</v>
      </c>
    </row>
    <row r="148" spans="1:13" x14ac:dyDescent="0.2">
      <c r="A148" s="28" t="s">
        <v>37</v>
      </c>
      <c r="B148" s="31" t="s">
        <v>657</v>
      </c>
      <c r="C148" s="31" t="s">
        <v>658</v>
      </c>
      <c r="D148" s="29" t="s">
        <v>233</v>
      </c>
      <c r="E148" s="30"/>
      <c r="F148" s="31" t="str">
        <f t="shared" si="18"/>
        <v>き１５</v>
      </c>
      <c r="G148" s="31" t="str">
        <f t="shared" si="21"/>
        <v>仲田慶介</v>
      </c>
      <c r="H148" s="31" t="str">
        <f t="shared" si="19"/>
        <v>京セラTC</v>
      </c>
      <c r="I148" s="31" t="s">
        <v>230</v>
      </c>
      <c r="J148" s="73">
        <v>1996</v>
      </c>
      <c r="K148" s="33">
        <f t="shared" si="22"/>
        <v>30</v>
      </c>
      <c r="L148" s="31" t="str">
        <f t="shared" si="20"/>
        <v>OK</v>
      </c>
      <c r="M148" s="34" t="s">
        <v>659</v>
      </c>
    </row>
    <row r="149" spans="1:13" x14ac:dyDescent="0.2">
      <c r="A149" s="28" t="s">
        <v>38</v>
      </c>
      <c r="B149" s="31" t="s">
        <v>660</v>
      </c>
      <c r="C149" s="31" t="s">
        <v>661</v>
      </c>
      <c r="D149" s="29" t="s">
        <v>233</v>
      </c>
      <c r="E149" s="30"/>
      <c r="F149" s="31" t="str">
        <f t="shared" si="18"/>
        <v>き１６</v>
      </c>
      <c r="G149" s="31" t="str">
        <f t="shared" si="21"/>
        <v>永田寛教</v>
      </c>
      <c r="H149" s="31" t="str">
        <f t="shared" si="19"/>
        <v>京セラTC</v>
      </c>
      <c r="I149" s="31" t="s">
        <v>230</v>
      </c>
      <c r="J149" s="73">
        <v>1981</v>
      </c>
      <c r="K149" s="33">
        <f t="shared" si="22"/>
        <v>45</v>
      </c>
      <c r="L149" s="31" t="str">
        <f t="shared" si="20"/>
        <v>OK</v>
      </c>
      <c r="M149" s="87" t="s">
        <v>631</v>
      </c>
    </row>
    <row r="150" spans="1:13" x14ac:dyDescent="0.2">
      <c r="A150" s="28" t="s">
        <v>39</v>
      </c>
      <c r="B150" s="29" t="s">
        <v>51</v>
      </c>
      <c r="C150" s="29" t="s">
        <v>52</v>
      </c>
      <c r="D150" s="29" t="s">
        <v>233</v>
      </c>
      <c r="E150" s="30"/>
      <c r="F150" s="31" t="str">
        <f t="shared" si="18"/>
        <v>き１７</v>
      </c>
      <c r="G150" s="31" t="str">
        <f t="shared" si="21"/>
        <v>馬場英年</v>
      </c>
      <c r="H150" s="31" t="str">
        <f t="shared" si="19"/>
        <v>京セラTC</v>
      </c>
      <c r="I150" s="31" t="s">
        <v>230</v>
      </c>
      <c r="J150" s="73">
        <v>1980</v>
      </c>
      <c r="K150" s="33">
        <f t="shared" si="22"/>
        <v>46</v>
      </c>
      <c r="L150" s="31" t="str">
        <f t="shared" si="20"/>
        <v>OK</v>
      </c>
      <c r="M150" s="87" t="s">
        <v>631</v>
      </c>
    </row>
    <row r="151" spans="1:13" x14ac:dyDescent="0.2">
      <c r="A151" s="28" t="s">
        <v>41</v>
      </c>
      <c r="B151" s="81" t="s">
        <v>662</v>
      </c>
      <c r="C151" s="81" t="s">
        <v>663</v>
      </c>
      <c r="D151" s="29" t="s">
        <v>233</v>
      </c>
      <c r="E151" s="30"/>
      <c r="F151" s="31" t="str">
        <f t="shared" si="18"/>
        <v>き１８</v>
      </c>
      <c r="G151" s="31" t="str">
        <f t="shared" si="21"/>
        <v>濵口里穂</v>
      </c>
      <c r="H151" s="31" t="str">
        <f t="shared" si="19"/>
        <v>京セラTC</v>
      </c>
      <c r="I151" s="81" t="s">
        <v>210</v>
      </c>
      <c r="J151" s="73">
        <v>1993</v>
      </c>
      <c r="K151" s="33">
        <f t="shared" si="22"/>
        <v>33</v>
      </c>
      <c r="L151" s="31" t="str">
        <f t="shared" si="20"/>
        <v>OK</v>
      </c>
      <c r="M151" s="34" t="s">
        <v>664</v>
      </c>
    </row>
    <row r="152" spans="1:13" x14ac:dyDescent="0.2">
      <c r="A152" s="28" t="s">
        <v>42</v>
      </c>
      <c r="B152" s="28" t="s">
        <v>665</v>
      </c>
      <c r="C152" s="28" t="s">
        <v>666</v>
      </c>
      <c r="D152" s="29" t="s">
        <v>233</v>
      </c>
      <c r="E152" s="30"/>
      <c r="F152" s="31" t="str">
        <f t="shared" si="18"/>
        <v>き１９</v>
      </c>
      <c r="G152" s="31" t="str">
        <f t="shared" si="21"/>
        <v>平瀬俊介</v>
      </c>
      <c r="H152" s="31" t="str">
        <f t="shared" si="19"/>
        <v>京セラTC</v>
      </c>
      <c r="I152" s="31" t="s">
        <v>230</v>
      </c>
      <c r="J152" s="73">
        <v>1995</v>
      </c>
      <c r="K152" s="33">
        <f t="shared" si="22"/>
        <v>31</v>
      </c>
      <c r="L152" s="31" t="str">
        <f t="shared" si="20"/>
        <v>OK</v>
      </c>
      <c r="M152" s="87" t="s">
        <v>642</v>
      </c>
    </row>
    <row r="153" spans="1:13" x14ac:dyDescent="0.2">
      <c r="A153" s="28" t="s">
        <v>239</v>
      </c>
      <c r="B153" s="28" t="s">
        <v>54</v>
      </c>
      <c r="C153" s="28" t="s">
        <v>55</v>
      </c>
      <c r="D153" s="29" t="s">
        <v>233</v>
      </c>
      <c r="E153" s="30"/>
      <c r="F153" s="31" t="str">
        <f t="shared" si="18"/>
        <v>き２０</v>
      </c>
      <c r="G153" s="31" t="str">
        <f t="shared" si="21"/>
        <v>廣瀬智也</v>
      </c>
      <c r="H153" s="31" t="str">
        <f t="shared" si="19"/>
        <v>京セラTC</v>
      </c>
      <c r="I153" s="31" t="s">
        <v>230</v>
      </c>
      <c r="J153" s="73">
        <v>1977</v>
      </c>
      <c r="K153" s="33">
        <f t="shared" si="22"/>
        <v>49</v>
      </c>
      <c r="L153" s="31" t="str">
        <f t="shared" si="20"/>
        <v>OK</v>
      </c>
      <c r="M153" s="87" t="s">
        <v>642</v>
      </c>
    </row>
    <row r="154" spans="1:13" x14ac:dyDescent="0.2">
      <c r="A154" s="28" t="s">
        <v>45</v>
      </c>
      <c r="B154" s="28" t="s">
        <v>667</v>
      </c>
      <c r="C154" s="28" t="s">
        <v>668</v>
      </c>
      <c r="D154" s="29" t="s">
        <v>233</v>
      </c>
      <c r="E154" s="30"/>
      <c r="F154" s="31" t="str">
        <f t="shared" si="18"/>
        <v>き２１</v>
      </c>
      <c r="G154" s="31" t="str">
        <f t="shared" si="21"/>
        <v>福島勇輔</v>
      </c>
      <c r="H154" s="31" t="str">
        <f t="shared" si="19"/>
        <v>京セラTC</v>
      </c>
      <c r="I154" s="31" t="s">
        <v>230</v>
      </c>
      <c r="J154" s="73">
        <v>1996</v>
      </c>
      <c r="K154" s="33">
        <f t="shared" si="22"/>
        <v>30</v>
      </c>
      <c r="L154" s="31" t="str">
        <f t="shared" si="20"/>
        <v>OK</v>
      </c>
      <c r="M154" s="34" t="s">
        <v>656</v>
      </c>
    </row>
    <row r="155" spans="1:13" x14ac:dyDescent="0.2">
      <c r="A155" s="28" t="s">
        <v>240</v>
      </c>
      <c r="B155" s="28" t="s">
        <v>669</v>
      </c>
      <c r="C155" s="28" t="s">
        <v>670</v>
      </c>
      <c r="D155" s="29" t="s">
        <v>233</v>
      </c>
      <c r="E155" s="30"/>
      <c r="F155" s="31" t="str">
        <f t="shared" si="18"/>
        <v>き２２</v>
      </c>
      <c r="G155" s="31" t="str">
        <f t="shared" si="21"/>
        <v>本宮智之</v>
      </c>
      <c r="H155" s="31" t="str">
        <f t="shared" si="19"/>
        <v>京セラTC</v>
      </c>
      <c r="I155" s="31" t="s">
        <v>230</v>
      </c>
      <c r="J155" s="73">
        <v>1999</v>
      </c>
      <c r="K155" s="33">
        <f t="shared" si="22"/>
        <v>27</v>
      </c>
      <c r="L155" s="31" t="str">
        <f t="shared" si="20"/>
        <v>OK</v>
      </c>
      <c r="M155" s="34" t="s">
        <v>656</v>
      </c>
    </row>
    <row r="156" spans="1:13" x14ac:dyDescent="0.2">
      <c r="A156" s="28" t="s">
        <v>46</v>
      </c>
      <c r="B156" s="28" t="s">
        <v>671</v>
      </c>
      <c r="C156" s="28" t="s">
        <v>672</v>
      </c>
      <c r="D156" s="29" t="s">
        <v>233</v>
      </c>
      <c r="E156" s="30"/>
      <c r="F156" s="31" t="str">
        <f t="shared" si="18"/>
        <v>き２３</v>
      </c>
      <c r="G156" s="31" t="str">
        <f t="shared" si="21"/>
        <v>松本拓大</v>
      </c>
      <c r="H156" s="31" t="str">
        <f t="shared" si="19"/>
        <v>京セラTC</v>
      </c>
      <c r="I156" s="31" t="s">
        <v>230</v>
      </c>
      <c r="J156" s="73">
        <v>2004</v>
      </c>
      <c r="K156" s="33">
        <f t="shared" si="22"/>
        <v>22</v>
      </c>
      <c r="L156" s="31" t="str">
        <f t="shared" si="20"/>
        <v>OK</v>
      </c>
      <c r="M156" s="87" t="s">
        <v>642</v>
      </c>
    </row>
    <row r="157" spans="1:13" x14ac:dyDescent="0.2">
      <c r="A157" s="28" t="s">
        <v>47</v>
      </c>
      <c r="B157" s="28" t="s">
        <v>58</v>
      </c>
      <c r="C157" s="28" t="s">
        <v>59</v>
      </c>
      <c r="D157" s="29" t="s">
        <v>233</v>
      </c>
      <c r="E157" s="30"/>
      <c r="F157" s="31" t="str">
        <f t="shared" si="18"/>
        <v>き２４</v>
      </c>
      <c r="G157" s="31" t="str">
        <f t="shared" si="21"/>
        <v>宮道祐介</v>
      </c>
      <c r="H157" s="31" t="str">
        <f t="shared" si="19"/>
        <v>京セラTC</v>
      </c>
      <c r="I157" s="31" t="s">
        <v>230</v>
      </c>
      <c r="J157" s="73">
        <v>1983</v>
      </c>
      <c r="K157" s="33">
        <f t="shared" si="22"/>
        <v>43</v>
      </c>
      <c r="L157" s="31" t="str">
        <f t="shared" si="20"/>
        <v>OK</v>
      </c>
      <c r="M157" s="34" t="s">
        <v>673</v>
      </c>
    </row>
    <row r="158" spans="1:13" x14ac:dyDescent="0.2">
      <c r="A158" s="28" t="s">
        <v>48</v>
      </c>
      <c r="B158" s="28" t="s">
        <v>60</v>
      </c>
      <c r="C158" s="28" t="s">
        <v>61</v>
      </c>
      <c r="D158" s="29" t="s">
        <v>233</v>
      </c>
      <c r="E158" s="30"/>
      <c r="F158" s="31" t="str">
        <f t="shared" si="18"/>
        <v>き２５</v>
      </c>
      <c r="G158" s="31" t="str">
        <f t="shared" si="21"/>
        <v>村尾彰了</v>
      </c>
      <c r="H158" s="31" t="str">
        <f t="shared" si="19"/>
        <v>京セラTC</v>
      </c>
      <c r="I158" s="31" t="s">
        <v>230</v>
      </c>
      <c r="J158" s="73">
        <v>1982</v>
      </c>
      <c r="K158" s="33">
        <f t="shared" si="22"/>
        <v>44</v>
      </c>
      <c r="L158" s="31" t="str">
        <f t="shared" si="20"/>
        <v>OK</v>
      </c>
      <c r="M158" s="34" t="s">
        <v>656</v>
      </c>
    </row>
    <row r="159" spans="1:13" x14ac:dyDescent="0.2">
      <c r="A159" s="28" t="s">
        <v>49</v>
      </c>
      <c r="B159" s="28" t="s">
        <v>674</v>
      </c>
      <c r="C159" s="28" t="s">
        <v>675</v>
      </c>
      <c r="D159" s="29" t="s">
        <v>233</v>
      </c>
      <c r="E159" s="30"/>
      <c r="F159" s="31" t="str">
        <f t="shared" si="18"/>
        <v>き２６</v>
      </c>
      <c r="G159" s="31" t="str">
        <f t="shared" si="21"/>
        <v>村西徹</v>
      </c>
      <c r="H159" s="31" t="str">
        <f t="shared" si="19"/>
        <v>京セラTC</v>
      </c>
      <c r="I159" s="31" t="s">
        <v>230</v>
      </c>
      <c r="J159" s="73">
        <v>1988</v>
      </c>
      <c r="K159" s="33">
        <f t="shared" si="22"/>
        <v>38</v>
      </c>
      <c r="L159" s="31" t="str">
        <f t="shared" si="20"/>
        <v>OK</v>
      </c>
      <c r="M159" s="34" t="s">
        <v>40</v>
      </c>
    </row>
    <row r="160" spans="1:13" x14ac:dyDescent="0.2">
      <c r="A160" s="28" t="s">
        <v>50</v>
      </c>
      <c r="B160" s="28" t="s">
        <v>676</v>
      </c>
      <c r="C160" s="28" t="s">
        <v>677</v>
      </c>
      <c r="D160" s="29" t="s">
        <v>233</v>
      </c>
      <c r="E160" s="30"/>
      <c r="F160" s="31" t="str">
        <f t="shared" si="18"/>
        <v>き２７</v>
      </c>
      <c r="G160" s="31" t="str">
        <f t="shared" si="21"/>
        <v>安武義剛</v>
      </c>
      <c r="H160" s="31" t="str">
        <f t="shared" si="19"/>
        <v>京セラTC</v>
      </c>
      <c r="I160" s="31" t="s">
        <v>230</v>
      </c>
      <c r="J160" s="73">
        <v>1990</v>
      </c>
      <c r="K160" s="33">
        <f t="shared" si="22"/>
        <v>36</v>
      </c>
      <c r="L160" s="31" t="str">
        <f t="shared" si="20"/>
        <v>OK</v>
      </c>
      <c r="M160" s="34" t="s">
        <v>659</v>
      </c>
    </row>
    <row r="161" spans="1:19" x14ac:dyDescent="0.2">
      <c r="A161" s="28" t="s">
        <v>53</v>
      </c>
      <c r="B161" s="28" t="s">
        <v>678</v>
      </c>
      <c r="C161" s="28" t="s">
        <v>679</v>
      </c>
      <c r="D161" s="29" t="s">
        <v>233</v>
      </c>
      <c r="E161" s="30"/>
      <c r="F161" s="31" t="str">
        <f t="shared" si="18"/>
        <v>き２８</v>
      </c>
      <c r="G161" s="31" t="str">
        <f t="shared" si="21"/>
        <v>山田修平</v>
      </c>
      <c r="H161" s="31" t="str">
        <f t="shared" si="19"/>
        <v>京セラTC</v>
      </c>
      <c r="I161" s="31" t="s">
        <v>230</v>
      </c>
      <c r="J161" s="73">
        <v>1988</v>
      </c>
      <c r="K161" s="33">
        <f t="shared" si="22"/>
        <v>38</v>
      </c>
      <c r="L161" s="31" t="str">
        <f t="shared" si="20"/>
        <v>OK</v>
      </c>
      <c r="M161" s="34" t="s">
        <v>656</v>
      </c>
    </row>
    <row r="162" spans="1:19" x14ac:dyDescent="0.2">
      <c r="A162" s="28" t="s">
        <v>56</v>
      </c>
      <c r="B162" s="28" t="s">
        <v>680</v>
      </c>
      <c r="C162" s="28" t="s">
        <v>555</v>
      </c>
      <c r="D162" s="29" t="s">
        <v>233</v>
      </c>
      <c r="E162" s="30"/>
      <c r="F162" s="31" t="str">
        <f t="shared" si="18"/>
        <v>き２９</v>
      </c>
      <c r="G162" s="31" t="str">
        <f t="shared" si="21"/>
        <v>山本和樹</v>
      </c>
      <c r="H162" s="31" t="str">
        <f t="shared" si="19"/>
        <v>京セラTC</v>
      </c>
      <c r="I162" s="31" t="s">
        <v>230</v>
      </c>
      <c r="J162" s="73">
        <v>1997</v>
      </c>
      <c r="K162" s="33">
        <f t="shared" si="22"/>
        <v>29</v>
      </c>
      <c r="L162" s="31" t="str">
        <f t="shared" si="20"/>
        <v>OK</v>
      </c>
      <c r="M162" s="34" t="s">
        <v>681</v>
      </c>
    </row>
    <row r="163" spans="1:19" x14ac:dyDescent="0.2">
      <c r="A163" s="28" t="s">
        <v>57</v>
      </c>
      <c r="B163" s="28" t="s">
        <v>682</v>
      </c>
      <c r="C163" s="28" t="s">
        <v>683</v>
      </c>
      <c r="D163" s="29" t="s">
        <v>233</v>
      </c>
      <c r="E163" s="39"/>
      <c r="F163" s="31" t="str">
        <f t="shared" si="18"/>
        <v>き３０</v>
      </c>
      <c r="G163" s="31" t="str">
        <f t="shared" si="21"/>
        <v>滝本照夫</v>
      </c>
      <c r="H163" s="31" t="str">
        <f t="shared" si="19"/>
        <v>京セラTC</v>
      </c>
      <c r="I163" s="31" t="s">
        <v>230</v>
      </c>
      <c r="J163" s="40">
        <v>1959</v>
      </c>
      <c r="K163" s="33">
        <f t="shared" si="22"/>
        <v>67</v>
      </c>
      <c r="L163" s="31" t="str">
        <f t="shared" si="20"/>
        <v>OK</v>
      </c>
      <c r="M163" s="87" t="s">
        <v>642</v>
      </c>
    </row>
    <row r="164" spans="1:19" x14ac:dyDescent="0.2">
      <c r="A164" s="28" t="s">
        <v>957</v>
      </c>
      <c r="B164" s="28" t="s">
        <v>958</v>
      </c>
      <c r="C164" s="28" t="s">
        <v>959</v>
      </c>
      <c r="D164" s="29" t="s">
        <v>233</v>
      </c>
      <c r="E164" s="39"/>
      <c r="F164" s="31" t="str">
        <f t="shared" si="18"/>
        <v>き３１</v>
      </c>
      <c r="G164" s="31" t="str">
        <f t="shared" si="21"/>
        <v>岩崎開</v>
      </c>
      <c r="H164" s="31" t="str">
        <f t="shared" si="19"/>
        <v>京セラTC</v>
      </c>
      <c r="I164" s="31" t="s">
        <v>12</v>
      </c>
      <c r="J164" s="40">
        <v>2001</v>
      </c>
      <c r="K164" s="33">
        <f t="shared" si="22"/>
        <v>25</v>
      </c>
      <c r="L164" s="31" t="str">
        <f t="shared" si="20"/>
        <v>OK</v>
      </c>
      <c r="M164" s="34" t="s">
        <v>228</v>
      </c>
    </row>
    <row r="165" spans="1:19" x14ac:dyDescent="0.2">
      <c r="A165" s="28" t="s">
        <v>960</v>
      </c>
      <c r="B165" s="28" t="s">
        <v>961</v>
      </c>
      <c r="C165" s="28" t="s">
        <v>962</v>
      </c>
      <c r="D165" s="29" t="s">
        <v>233</v>
      </c>
      <c r="E165" s="39"/>
      <c r="F165" s="31" t="str">
        <f t="shared" si="18"/>
        <v>き３２</v>
      </c>
      <c r="G165" s="31" t="str">
        <f t="shared" si="21"/>
        <v>狩野雅斗</v>
      </c>
      <c r="H165" s="31" t="str">
        <f t="shared" si="19"/>
        <v>京セラTC</v>
      </c>
      <c r="I165" s="31" t="s">
        <v>12</v>
      </c>
      <c r="J165" s="40">
        <v>1984</v>
      </c>
      <c r="K165" s="33">
        <f t="shared" si="22"/>
        <v>42</v>
      </c>
      <c r="L165" s="31" t="str">
        <f t="shared" si="20"/>
        <v>OK</v>
      </c>
      <c r="M165" s="34" t="s">
        <v>289</v>
      </c>
    </row>
    <row r="166" spans="1:19" x14ac:dyDescent="0.2">
      <c r="A166" s="28" t="s">
        <v>963</v>
      </c>
      <c r="B166" s="28" t="s">
        <v>964</v>
      </c>
      <c r="C166" s="28" t="s">
        <v>965</v>
      </c>
      <c r="D166" s="29" t="s">
        <v>233</v>
      </c>
      <c r="E166" s="39"/>
      <c r="F166" s="31" t="str">
        <f t="shared" si="18"/>
        <v>き３３</v>
      </c>
      <c r="G166" s="31" t="str">
        <f t="shared" si="21"/>
        <v>西岡庸介</v>
      </c>
      <c r="H166" s="31" t="str">
        <f t="shared" si="19"/>
        <v>京セラTC</v>
      </c>
      <c r="I166" s="31" t="s">
        <v>12</v>
      </c>
      <c r="J166" s="40">
        <v>1983</v>
      </c>
      <c r="K166" s="33">
        <f t="shared" si="22"/>
        <v>43</v>
      </c>
      <c r="L166" s="31" t="str">
        <f t="shared" si="20"/>
        <v>OK</v>
      </c>
      <c r="M166" s="34" t="s">
        <v>289</v>
      </c>
    </row>
    <row r="167" spans="1:19" x14ac:dyDescent="0.2">
      <c r="A167" s="28" t="s">
        <v>966</v>
      </c>
      <c r="B167" s="28" t="s">
        <v>967</v>
      </c>
      <c r="C167" s="28" t="s">
        <v>968</v>
      </c>
      <c r="D167" s="29" t="s">
        <v>233</v>
      </c>
      <c r="E167" s="39"/>
      <c r="F167" s="31" t="str">
        <f t="shared" si="18"/>
        <v>き３４</v>
      </c>
      <c r="G167" s="31" t="str">
        <f t="shared" si="21"/>
        <v>和田洸</v>
      </c>
      <c r="H167" s="31" t="str">
        <f t="shared" si="19"/>
        <v>京セラTC</v>
      </c>
      <c r="I167" s="31" t="s">
        <v>12</v>
      </c>
      <c r="J167" s="40">
        <v>2001</v>
      </c>
      <c r="K167" s="33">
        <f t="shared" si="22"/>
        <v>25</v>
      </c>
      <c r="L167" s="31" t="str">
        <f t="shared" si="20"/>
        <v>OK</v>
      </c>
      <c r="M167" s="34" t="s">
        <v>228</v>
      </c>
    </row>
    <row r="168" spans="1:19" x14ac:dyDescent="0.2">
      <c r="A168" s="70"/>
      <c r="B168" s="70">
        <v>6</v>
      </c>
      <c r="C168" s="70"/>
      <c r="D168" s="46" t="s">
        <v>550</v>
      </c>
      <c r="E168" s="47"/>
      <c r="F168" s="48"/>
      <c r="G168" s="44"/>
      <c r="H168" s="46" t="str">
        <f t="shared" si="19"/>
        <v>２７人</v>
      </c>
      <c r="I168" s="46"/>
      <c r="J168" s="88"/>
      <c r="K168" s="50" t="str">
        <f t="shared" si="22"/>
        <v/>
      </c>
      <c r="L168" s="48" t="str">
        <f t="shared" ref="L168:L207" si="23">IF(G168="","",IF(COUNTIF($G$5:$G$680,G168)&gt;1,"2重登録","OK"))</f>
        <v/>
      </c>
      <c r="M168" s="45"/>
    </row>
    <row r="169" spans="1:19" s="31" customFormat="1" x14ac:dyDescent="0.2">
      <c r="A169" s="34" t="s">
        <v>265</v>
      </c>
      <c r="B169" s="34" t="s">
        <v>266</v>
      </c>
      <c r="C169" s="34" t="s">
        <v>267</v>
      </c>
      <c r="D169" s="34" t="s">
        <v>263</v>
      </c>
      <c r="E169" s="34"/>
      <c r="F169" s="31" t="str">
        <f t="shared" ref="F169:F198" si="24">A169</f>
        <v>ぐ０１</v>
      </c>
      <c r="G169" s="34" t="str">
        <f t="shared" ref="G169:G198" si="25">B169&amp;C169</f>
        <v>鍵谷浩太</v>
      </c>
      <c r="H169" s="31" t="s">
        <v>264</v>
      </c>
      <c r="I169" s="31" t="s">
        <v>12</v>
      </c>
      <c r="J169" s="86">
        <v>1991</v>
      </c>
      <c r="K169" s="33">
        <f t="shared" si="22"/>
        <v>35</v>
      </c>
      <c r="L169" s="89" t="str">
        <f t="shared" si="23"/>
        <v>OK</v>
      </c>
      <c r="M169" s="34" t="s">
        <v>199</v>
      </c>
    </row>
    <row r="170" spans="1:19" s="31" customFormat="1" x14ac:dyDescent="0.2">
      <c r="A170" s="34" t="s">
        <v>268</v>
      </c>
      <c r="B170" s="34" t="s">
        <v>270</v>
      </c>
      <c r="C170" s="34" t="s">
        <v>271</v>
      </c>
      <c r="D170" s="34" t="s">
        <v>263</v>
      </c>
      <c r="E170" s="34"/>
      <c r="F170" s="31" t="str">
        <f t="shared" si="24"/>
        <v>ぐ０２</v>
      </c>
      <c r="G170" s="34" t="str">
        <f t="shared" si="25"/>
        <v>中西泰輝</v>
      </c>
      <c r="H170" s="31" t="s">
        <v>264</v>
      </c>
      <c r="I170" s="31" t="s">
        <v>12</v>
      </c>
      <c r="J170" s="86">
        <v>1992</v>
      </c>
      <c r="K170" s="33">
        <f t="shared" si="22"/>
        <v>34</v>
      </c>
      <c r="L170" s="89" t="str">
        <f t="shared" si="23"/>
        <v>OK</v>
      </c>
      <c r="M170" s="34" t="s">
        <v>207</v>
      </c>
    </row>
    <row r="171" spans="1:19" s="31" customFormat="1" x14ac:dyDescent="0.2">
      <c r="A171" s="34" t="s">
        <v>684</v>
      </c>
      <c r="B171" s="40" t="s">
        <v>273</v>
      </c>
      <c r="C171" s="34" t="s">
        <v>274</v>
      </c>
      <c r="D171" s="34" t="s">
        <v>263</v>
      </c>
      <c r="E171" s="40"/>
      <c r="F171" s="31" t="str">
        <f t="shared" si="24"/>
        <v>ぐ０３</v>
      </c>
      <c r="G171" s="34" t="str">
        <f t="shared" si="25"/>
        <v>井ノ口幹也</v>
      </c>
      <c r="H171" s="31" t="s">
        <v>264</v>
      </c>
      <c r="I171" s="31" t="s">
        <v>218</v>
      </c>
      <c r="J171" s="86">
        <v>1990</v>
      </c>
      <c r="K171" s="33">
        <f t="shared" si="22"/>
        <v>36</v>
      </c>
      <c r="L171" s="89" t="str">
        <f t="shared" si="23"/>
        <v>OK</v>
      </c>
      <c r="M171" s="75" t="s">
        <v>238</v>
      </c>
    </row>
    <row r="172" spans="1:19" s="31" customFormat="1" x14ac:dyDescent="0.2">
      <c r="A172" s="34" t="s">
        <v>685</v>
      </c>
      <c r="B172" s="90" t="s">
        <v>686</v>
      </c>
      <c r="C172" s="90" t="s">
        <v>687</v>
      </c>
      <c r="D172" s="90" t="s">
        <v>263</v>
      </c>
      <c r="E172" s="90"/>
      <c r="F172" s="31" t="str">
        <f t="shared" si="24"/>
        <v>ぐ０４</v>
      </c>
      <c r="G172" s="34" t="str">
        <f t="shared" si="25"/>
        <v>久保村悠史</v>
      </c>
      <c r="H172" s="90" t="s">
        <v>264</v>
      </c>
      <c r="I172" s="90" t="s">
        <v>230</v>
      </c>
      <c r="J172" s="90">
        <v>1990</v>
      </c>
      <c r="K172" s="33">
        <f t="shared" si="22"/>
        <v>36</v>
      </c>
      <c r="L172" s="89" t="str">
        <f t="shared" si="23"/>
        <v>OK</v>
      </c>
      <c r="M172" s="90" t="s">
        <v>289</v>
      </c>
    </row>
    <row r="173" spans="1:19" s="31" customFormat="1" x14ac:dyDescent="0.2">
      <c r="A173" s="34" t="s">
        <v>688</v>
      </c>
      <c r="B173" s="40" t="s">
        <v>275</v>
      </c>
      <c r="C173" s="40" t="s">
        <v>276</v>
      </c>
      <c r="D173" s="40" t="s">
        <v>263</v>
      </c>
      <c r="E173" s="40"/>
      <c r="F173" s="31" t="str">
        <f t="shared" si="24"/>
        <v>ぐ０５</v>
      </c>
      <c r="G173" s="34" t="str">
        <f t="shared" si="25"/>
        <v>漆原大介</v>
      </c>
      <c r="H173" s="40" t="s">
        <v>264</v>
      </c>
      <c r="I173" s="40" t="s">
        <v>230</v>
      </c>
      <c r="J173" s="40">
        <v>1988</v>
      </c>
      <c r="K173" s="33">
        <f t="shared" si="22"/>
        <v>38</v>
      </c>
      <c r="L173" s="89" t="str">
        <f t="shared" si="23"/>
        <v>OK</v>
      </c>
      <c r="M173" s="40" t="s">
        <v>199</v>
      </c>
    </row>
    <row r="174" spans="1:19" s="152" customFormat="1" x14ac:dyDescent="0.2">
      <c r="A174" s="34" t="s">
        <v>689</v>
      </c>
      <c r="B174" s="40" t="s">
        <v>277</v>
      </c>
      <c r="C174" s="40" t="s">
        <v>278</v>
      </c>
      <c r="D174" s="40" t="s">
        <v>263</v>
      </c>
      <c r="E174" s="40"/>
      <c r="F174" s="31" t="str">
        <f t="shared" si="24"/>
        <v>ぐ０６</v>
      </c>
      <c r="G174" s="34" t="str">
        <f t="shared" si="25"/>
        <v>土田哲也</v>
      </c>
      <c r="H174" s="40" t="s">
        <v>264</v>
      </c>
      <c r="I174" s="40" t="s">
        <v>230</v>
      </c>
      <c r="J174" s="40">
        <v>1990</v>
      </c>
      <c r="K174" s="33">
        <f t="shared" si="22"/>
        <v>36</v>
      </c>
      <c r="L174" s="89" t="str">
        <f t="shared" si="23"/>
        <v>OK</v>
      </c>
      <c r="M174" s="40" t="s">
        <v>212</v>
      </c>
      <c r="N174" s="41"/>
      <c r="O174" s="41"/>
      <c r="P174" s="41"/>
      <c r="Q174" s="41"/>
      <c r="R174" s="41"/>
      <c r="S174" s="41"/>
    </row>
    <row r="175" spans="1:19" x14ac:dyDescent="0.2">
      <c r="A175" s="34" t="s">
        <v>690</v>
      </c>
      <c r="B175" s="40" t="s">
        <v>279</v>
      </c>
      <c r="C175" s="40" t="s">
        <v>280</v>
      </c>
      <c r="D175" s="40" t="s">
        <v>263</v>
      </c>
      <c r="E175" s="40"/>
      <c r="F175" s="31" t="str">
        <f t="shared" si="24"/>
        <v>ぐ０７</v>
      </c>
      <c r="G175" s="34" t="str">
        <f t="shared" si="25"/>
        <v>金谷太郎</v>
      </c>
      <c r="H175" s="40" t="s">
        <v>264</v>
      </c>
      <c r="I175" s="40" t="s">
        <v>230</v>
      </c>
      <c r="J175" s="40">
        <v>1976</v>
      </c>
      <c r="K175" s="33">
        <f t="shared" si="22"/>
        <v>50</v>
      </c>
      <c r="L175" s="89" t="str">
        <f t="shared" si="23"/>
        <v>OK</v>
      </c>
      <c r="M175" s="40" t="s">
        <v>199</v>
      </c>
    </row>
    <row r="176" spans="1:19" x14ac:dyDescent="0.2">
      <c r="A176" s="34" t="s">
        <v>691</v>
      </c>
      <c r="B176" s="40" t="s">
        <v>284</v>
      </c>
      <c r="C176" s="40" t="s">
        <v>285</v>
      </c>
      <c r="D176" s="40" t="s">
        <v>263</v>
      </c>
      <c r="E176" s="40"/>
      <c r="F176" s="31" t="str">
        <f t="shared" si="24"/>
        <v>ぐ０８</v>
      </c>
      <c r="G176" s="34" t="str">
        <f t="shared" si="25"/>
        <v>山本将義</v>
      </c>
      <c r="H176" s="40" t="s">
        <v>264</v>
      </c>
      <c r="I176" s="40" t="s">
        <v>230</v>
      </c>
      <c r="J176" s="40">
        <v>1986</v>
      </c>
      <c r="K176" s="33">
        <f t="shared" si="22"/>
        <v>40</v>
      </c>
      <c r="L176" s="89" t="str">
        <f t="shared" si="23"/>
        <v>OK</v>
      </c>
      <c r="M176" s="40" t="s">
        <v>199</v>
      </c>
    </row>
    <row r="177" spans="1:13" x14ac:dyDescent="0.2">
      <c r="A177" s="34" t="s">
        <v>692</v>
      </c>
      <c r="B177" s="40" t="s">
        <v>293</v>
      </c>
      <c r="C177" s="40" t="s">
        <v>294</v>
      </c>
      <c r="D177" s="40" t="s">
        <v>263</v>
      </c>
      <c r="E177" s="40"/>
      <c r="F177" s="31" t="str">
        <f t="shared" si="24"/>
        <v>ぐ０９</v>
      </c>
      <c r="G177" s="34" t="str">
        <f t="shared" si="25"/>
        <v>浜田豊</v>
      </c>
      <c r="H177" s="40" t="s">
        <v>264</v>
      </c>
      <c r="I177" s="40" t="s">
        <v>230</v>
      </c>
      <c r="J177" s="40">
        <v>1985</v>
      </c>
      <c r="K177" s="33">
        <f t="shared" si="22"/>
        <v>41</v>
      </c>
      <c r="L177" s="89" t="str">
        <f t="shared" si="23"/>
        <v>OK</v>
      </c>
      <c r="M177" s="91" t="s">
        <v>238</v>
      </c>
    </row>
    <row r="178" spans="1:13" x14ac:dyDescent="0.2">
      <c r="A178" s="34" t="s">
        <v>693</v>
      </c>
      <c r="B178" s="40" t="s">
        <v>281</v>
      </c>
      <c r="C178" s="40" t="s">
        <v>282</v>
      </c>
      <c r="D178" s="40" t="s">
        <v>263</v>
      </c>
      <c r="E178" s="40"/>
      <c r="F178" s="31" t="str">
        <f t="shared" si="24"/>
        <v>ぐ１０</v>
      </c>
      <c r="G178" s="34" t="str">
        <f t="shared" si="25"/>
        <v>吉野淳也</v>
      </c>
      <c r="H178" s="40" t="s">
        <v>264</v>
      </c>
      <c r="I178" s="40" t="s">
        <v>230</v>
      </c>
      <c r="J178" s="40">
        <v>1990</v>
      </c>
      <c r="K178" s="33">
        <f t="shared" si="22"/>
        <v>36</v>
      </c>
      <c r="L178" s="89" t="str">
        <f t="shared" si="23"/>
        <v>OK</v>
      </c>
      <c r="M178" s="40" t="s">
        <v>207</v>
      </c>
    </row>
    <row r="179" spans="1:13" x14ac:dyDescent="0.2">
      <c r="A179" s="34" t="s">
        <v>694</v>
      </c>
      <c r="B179" s="40" t="s">
        <v>291</v>
      </c>
      <c r="C179" s="40" t="s">
        <v>292</v>
      </c>
      <c r="D179" s="40" t="s">
        <v>263</v>
      </c>
      <c r="E179" s="40"/>
      <c r="F179" s="31" t="str">
        <f t="shared" si="24"/>
        <v>ぐ１１</v>
      </c>
      <c r="G179" s="34" t="str">
        <f t="shared" si="25"/>
        <v>澁谷晃大</v>
      </c>
      <c r="H179" s="40" t="s">
        <v>264</v>
      </c>
      <c r="I179" s="40" t="s">
        <v>230</v>
      </c>
      <c r="J179" s="40">
        <v>1996</v>
      </c>
      <c r="K179" s="33">
        <f t="shared" si="22"/>
        <v>30</v>
      </c>
      <c r="L179" s="89" t="str">
        <f t="shared" si="23"/>
        <v>OK</v>
      </c>
      <c r="M179" s="40" t="s">
        <v>199</v>
      </c>
    </row>
    <row r="180" spans="1:13" x14ac:dyDescent="0.2">
      <c r="A180" s="34" t="s">
        <v>695</v>
      </c>
      <c r="B180" s="40" t="s">
        <v>287</v>
      </c>
      <c r="C180" s="40" t="s">
        <v>288</v>
      </c>
      <c r="D180" s="40" t="s">
        <v>263</v>
      </c>
      <c r="E180" s="40"/>
      <c r="F180" s="31" t="str">
        <f t="shared" si="24"/>
        <v>ぐ１２</v>
      </c>
      <c r="G180" s="34" t="str">
        <f t="shared" si="25"/>
        <v>藤井正和</v>
      </c>
      <c r="H180" s="40" t="s">
        <v>264</v>
      </c>
      <c r="I180" s="40" t="s">
        <v>230</v>
      </c>
      <c r="J180" s="40">
        <v>1975</v>
      </c>
      <c r="K180" s="33">
        <f t="shared" si="22"/>
        <v>51</v>
      </c>
      <c r="L180" s="89" t="str">
        <f t="shared" si="23"/>
        <v>OK</v>
      </c>
      <c r="M180" s="40" t="s">
        <v>202</v>
      </c>
    </row>
    <row r="181" spans="1:13" x14ac:dyDescent="0.2">
      <c r="A181" s="34" t="s">
        <v>696</v>
      </c>
      <c r="B181" s="40" t="s">
        <v>295</v>
      </c>
      <c r="C181" s="40" t="s">
        <v>296</v>
      </c>
      <c r="D181" s="40" t="s">
        <v>263</v>
      </c>
      <c r="E181" s="40"/>
      <c r="F181" s="31" t="str">
        <f t="shared" si="24"/>
        <v>ぐ１３</v>
      </c>
      <c r="G181" s="34" t="str">
        <f t="shared" si="25"/>
        <v>平野優也</v>
      </c>
      <c r="H181" s="40" t="s">
        <v>264</v>
      </c>
      <c r="I181" s="40" t="s">
        <v>230</v>
      </c>
      <c r="J181" s="40">
        <v>1993</v>
      </c>
      <c r="K181" s="33">
        <f t="shared" si="22"/>
        <v>33</v>
      </c>
      <c r="L181" s="89" t="str">
        <f t="shared" si="23"/>
        <v>OK</v>
      </c>
      <c r="M181" s="40" t="s">
        <v>297</v>
      </c>
    </row>
    <row r="182" spans="1:13" x14ac:dyDescent="0.2">
      <c r="A182" s="34" t="s">
        <v>697</v>
      </c>
      <c r="B182" s="40" t="s">
        <v>698</v>
      </c>
      <c r="C182" s="40" t="s">
        <v>699</v>
      </c>
      <c r="D182" s="40" t="s">
        <v>263</v>
      </c>
      <c r="E182" s="40"/>
      <c r="F182" s="31" t="str">
        <f t="shared" si="24"/>
        <v>ぐ１４</v>
      </c>
      <c r="G182" s="34" t="str">
        <f t="shared" si="25"/>
        <v>小林由汰</v>
      </c>
      <c r="H182" s="40" t="s">
        <v>264</v>
      </c>
      <c r="I182" s="40" t="s">
        <v>230</v>
      </c>
      <c r="J182" s="40">
        <v>1996</v>
      </c>
      <c r="K182" s="33">
        <f t="shared" si="22"/>
        <v>30</v>
      </c>
      <c r="L182" s="89" t="str">
        <f t="shared" si="23"/>
        <v>OK</v>
      </c>
      <c r="M182" s="40" t="s">
        <v>202</v>
      </c>
    </row>
    <row r="183" spans="1:13" x14ac:dyDescent="0.2">
      <c r="A183" s="34" t="s">
        <v>700</v>
      </c>
      <c r="B183" s="90" t="s">
        <v>701</v>
      </c>
      <c r="C183" s="90" t="s">
        <v>702</v>
      </c>
      <c r="D183" s="90" t="s">
        <v>263</v>
      </c>
      <c r="E183" s="90"/>
      <c r="F183" s="31" t="str">
        <f t="shared" si="24"/>
        <v>ぐ１５</v>
      </c>
      <c r="G183" s="34" t="str">
        <f t="shared" si="25"/>
        <v>大竹啓介</v>
      </c>
      <c r="H183" s="90" t="s">
        <v>264</v>
      </c>
      <c r="I183" s="90" t="s">
        <v>230</v>
      </c>
      <c r="J183" s="90">
        <v>1990</v>
      </c>
      <c r="K183" s="33">
        <f t="shared" si="22"/>
        <v>36</v>
      </c>
      <c r="L183" s="89" t="str">
        <f t="shared" si="23"/>
        <v>OK</v>
      </c>
      <c r="M183" s="90" t="s">
        <v>212</v>
      </c>
    </row>
    <row r="184" spans="1:13" x14ac:dyDescent="0.2">
      <c r="A184" s="34" t="s">
        <v>703</v>
      </c>
      <c r="B184" s="90" t="s">
        <v>704</v>
      </c>
      <c r="C184" s="90" t="s">
        <v>705</v>
      </c>
      <c r="D184" s="90" t="s">
        <v>263</v>
      </c>
      <c r="E184" s="90" t="s">
        <v>706</v>
      </c>
      <c r="F184" s="31" t="str">
        <f t="shared" si="24"/>
        <v>ぐ１６</v>
      </c>
      <c r="G184" s="34" t="str">
        <f t="shared" si="25"/>
        <v>竹内朝飛</v>
      </c>
      <c r="H184" s="90" t="s">
        <v>264</v>
      </c>
      <c r="I184" s="90" t="s">
        <v>230</v>
      </c>
      <c r="J184" s="90">
        <v>2011</v>
      </c>
      <c r="K184" s="33">
        <f t="shared" si="22"/>
        <v>15</v>
      </c>
      <c r="L184" s="89" t="str">
        <f t="shared" si="23"/>
        <v>OK</v>
      </c>
      <c r="M184" s="90" t="s">
        <v>199</v>
      </c>
    </row>
    <row r="185" spans="1:13" x14ac:dyDescent="0.2">
      <c r="A185" s="34" t="s">
        <v>707</v>
      </c>
      <c r="B185" s="91" t="s">
        <v>275</v>
      </c>
      <c r="C185" s="91" t="s">
        <v>299</v>
      </c>
      <c r="D185" s="90" t="s">
        <v>263</v>
      </c>
      <c r="E185" s="91"/>
      <c r="F185" s="31" t="str">
        <f t="shared" si="24"/>
        <v>ぐ１７</v>
      </c>
      <c r="G185" s="34" t="str">
        <f t="shared" si="25"/>
        <v>漆原友里</v>
      </c>
      <c r="H185" s="90" t="s">
        <v>264</v>
      </c>
      <c r="I185" s="91" t="s">
        <v>210</v>
      </c>
      <c r="J185" s="90">
        <v>1992</v>
      </c>
      <c r="K185" s="33">
        <f t="shared" si="22"/>
        <v>34</v>
      </c>
      <c r="L185" s="89" t="str">
        <f t="shared" si="23"/>
        <v>OK</v>
      </c>
      <c r="M185" s="90" t="s">
        <v>199</v>
      </c>
    </row>
    <row r="186" spans="1:13" x14ac:dyDescent="0.2">
      <c r="A186" s="34" t="s">
        <v>708</v>
      </c>
      <c r="B186" s="91" t="s">
        <v>329</v>
      </c>
      <c r="C186" s="91" t="s">
        <v>709</v>
      </c>
      <c r="D186" s="90" t="s">
        <v>263</v>
      </c>
      <c r="E186" s="91"/>
      <c r="F186" s="31" t="str">
        <f t="shared" si="24"/>
        <v>ぐ１８</v>
      </c>
      <c r="G186" s="34" t="str">
        <f t="shared" si="25"/>
        <v>山田優果</v>
      </c>
      <c r="H186" s="90" t="s">
        <v>264</v>
      </c>
      <c r="I186" s="91" t="s">
        <v>210</v>
      </c>
      <c r="J186" s="90">
        <v>1997</v>
      </c>
      <c r="K186" s="33">
        <f t="shared" si="22"/>
        <v>29</v>
      </c>
      <c r="L186" s="89" t="str">
        <f t="shared" si="23"/>
        <v>OK</v>
      </c>
      <c r="M186" s="90" t="s">
        <v>297</v>
      </c>
    </row>
    <row r="187" spans="1:13" x14ac:dyDescent="0.2">
      <c r="A187" s="34" t="s">
        <v>710</v>
      </c>
      <c r="B187" s="91" t="s">
        <v>711</v>
      </c>
      <c r="C187" s="91" t="s">
        <v>712</v>
      </c>
      <c r="D187" s="90" t="s">
        <v>263</v>
      </c>
      <c r="E187" s="91"/>
      <c r="F187" s="31" t="str">
        <f t="shared" si="24"/>
        <v>ぐ１９</v>
      </c>
      <c r="G187" s="34" t="str">
        <f t="shared" si="25"/>
        <v>西野美恵</v>
      </c>
      <c r="H187" s="90" t="s">
        <v>264</v>
      </c>
      <c r="I187" s="91" t="s">
        <v>210</v>
      </c>
      <c r="J187" s="90">
        <v>1988</v>
      </c>
      <c r="K187" s="33">
        <f t="shared" si="22"/>
        <v>38</v>
      </c>
      <c r="L187" s="89" t="str">
        <f t="shared" si="23"/>
        <v>OK</v>
      </c>
      <c r="M187" s="90" t="s">
        <v>212</v>
      </c>
    </row>
    <row r="188" spans="1:13" x14ac:dyDescent="0.2">
      <c r="A188" s="34" t="s">
        <v>713</v>
      </c>
      <c r="B188" s="91" t="s">
        <v>714</v>
      </c>
      <c r="C188" s="91" t="s">
        <v>257</v>
      </c>
      <c r="D188" s="90" t="s">
        <v>263</v>
      </c>
      <c r="E188" s="40"/>
      <c r="F188" s="31" t="str">
        <f t="shared" si="24"/>
        <v>ぐ２０</v>
      </c>
      <c r="G188" s="34" t="str">
        <f t="shared" si="25"/>
        <v>鍵弥初美</v>
      </c>
      <c r="H188" s="90" t="s">
        <v>264</v>
      </c>
      <c r="I188" s="91" t="s">
        <v>210</v>
      </c>
      <c r="J188" s="90">
        <v>1988</v>
      </c>
      <c r="K188" s="33">
        <f t="shared" si="22"/>
        <v>38</v>
      </c>
      <c r="L188" s="89" t="str">
        <f t="shared" si="23"/>
        <v>OK</v>
      </c>
      <c r="M188" s="90" t="s">
        <v>214</v>
      </c>
    </row>
    <row r="189" spans="1:13" x14ac:dyDescent="0.2">
      <c r="A189" s="34" t="s">
        <v>715</v>
      </c>
      <c r="B189" s="91" t="s">
        <v>716</v>
      </c>
      <c r="C189" s="91" t="s">
        <v>717</v>
      </c>
      <c r="D189" s="90" t="s">
        <v>263</v>
      </c>
      <c r="E189" s="91"/>
      <c r="F189" s="31" t="str">
        <f t="shared" si="24"/>
        <v>ぐ２１</v>
      </c>
      <c r="G189" s="34" t="str">
        <f t="shared" si="25"/>
        <v>日下部佑奈</v>
      </c>
      <c r="H189" s="90" t="s">
        <v>264</v>
      </c>
      <c r="I189" s="91" t="s">
        <v>210</v>
      </c>
      <c r="J189" s="90">
        <v>2000</v>
      </c>
      <c r="K189" s="33">
        <f t="shared" si="22"/>
        <v>26</v>
      </c>
      <c r="L189" s="89" t="str">
        <f t="shared" si="23"/>
        <v>OK</v>
      </c>
      <c r="M189" s="90" t="s">
        <v>378</v>
      </c>
    </row>
    <row r="190" spans="1:13" x14ac:dyDescent="0.2">
      <c r="A190" s="34" t="s">
        <v>718</v>
      </c>
      <c r="B190" s="91" t="s">
        <v>719</v>
      </c>
      <c r="C190" s="91" t="s">
        <v>720</v>
      </c>
      <c r="D190" s="90" t="s">
        <v>263</v>
      </c>
      <c r="E190" s="91"/>
      <c r="F190" s="31" t="str">
        <f t="shared" si="24"/>
        <v>ぐ２２</v>
      </c>
      <c r="G190" s="34" t="str">
        <f t="shared" si="25"/>
        <v>澁谷保乃実</v>
      </c>
      <c r="H190" s="90" t="s">
        <v>264</v>
      </c>
      <c r="I190" s="91" t="s">
        <v>210</v>
      </c>
      <c r="J190" s="90">
        <v>2000</v>
      </c>
      <c r="K190" s="33">
        <f t="shared" si="22"/>
        <v>26</v>
      </c>
      <c r="L190" s="89" t="str">
        <f t="shared" si="23"/>
        <v>OK</v>
      </c>
      <c r="M190" s="90" t="s">
        <v>199</v>
      </c>
    </row>
    <row r="191" spans="1:13" x14ac:dyDescent="0.2">
      <c r="A191" s="34" t="s">
        <v>721</v>
      </c>
      <c r="B191" s="91" t="s">
        <v>722</v>
      </c>
      <c r="C191" s="91" t="s">
        <v>723</v>
      </c>
      <c r="D191" s="90" t="s">
        <v>263</v>
      </c>
      <c r="E191" s="40"/>
      <c r="F191" s="31" t="str">
        <f t="shared" si="24"/>
        <v>ぐ２３</v>
      </c>
      <c r="G191" s="34" t="str">
        <f t="shared" si="25"/>
        <v>安積　絵里</v>
      </c>
      <c r="H191" s="90" t="s">
        <v>264</v>
      </c>
      <c r="I191" s="91" t="s">
        <v>210</v>
      </c>
      <c r="J191" s="90">
        <v>1995</v>
      </c>
      <c r="K191" s="33">
        <f t="shared" si="22"/>
        <v>31</v>
      </c>
      <c r="L191" s="89" t="str">
        <f t="shared" si="23"/>
        <v>OK</v>
      </c>
      <c r="M191" s="90" t="s">
        <v>213</v>
      </c>
    </row>
    <row r="192" spans="1:13" x14ac:dyDescent="0.2">
      <c r="A192" s="34" t="s">
        <v>724</v>
      </c>
      <c r="B192" s="90" t="s">
        <v>725</v>
      </c>
      <c r="C192" s="90" t="s">
        <v>726</v>
      </c>
      <c r="D192" s="90" t="s">
        <v>263</v>
      </c>
      <c r="E192" s="90" t="s">
        <v>706</v>
      </c>
      <c r="F192" s="31" t="str">
        <f t="shared" si="24"/>
        <v>ぐ２４</v>
      </c>
      <c r="G192" s="34" t="str">
        <f t="shared" si="25"/>
        <v>北川直樹</v>
      </c>
      <c r="H192" s="90" t="s">
        <v>264</v>
      </c>
      <c r="I192" s="90" t="s">
        <v>230</v>
      </c>
      <c r="J192" s="90">
        <v>2008</v>
      </c>
      <c r="K192" s="33">
        <f t="shared" si="22"/>
        <v>18</v>
      </c>
      <c r="L192" s="89" t="str">
        <f t="shared" si="23"/>
        <v>OK</v>
      </c>
      <c r="M192" s="90" t="s">
        <v>199</v>
      </c>
    </row>
    <row r="193" spans="1:18" x14ac:dyDescent="0.2">
      <c r="A193" s="34" t="s">
        <v>727</v>
      </c>
      <c r="B193" s="90" t="s">
        <v>728</v>
      </c>
      <c r="C193" s="90" t="s">
        <v>729</v>
      </c>
      <c r="D193" s="90" t="s">
        <v>263</v>
      </c>
      <c r="E193" s="90"/>
      <c r="F193" s="31" t="str">
        <f t="shared" si="24"/>
        <v>ぐ２５</v>
      </c>
      <c r="G193" s="34" t="str">
        <f t="shared" si="25"/>
        <v>井口　陽太</v>
      </c>
      <c r="H193" s="90" t="s">
        <v>264</v>
      </c>
      <c r="I193" s="90" t="s">
        <v>230</v>
      </c>
      <c r="J193" s="90">
        <v>1994</v>
      </c>
      <c r="K193" s="33">
        <f t="shared" si="22"/>
        <v>32</v>
      </c>
      <c r="L193" s="89" t="str">
        <f t="shared" si="23"/>
        <v>OK</v>
      </c>
      <c r="M193" s="90" t="s">
        <v>289</v>
      </c>
    </row>
    <row r="194" spans="1:18" x14ac:dyDescent="0.2">
      <c r="A194" s="34" t="s">
        <v>730</v>
      </c>
      <c r="B194" s="91" t="s">
        <v>731</v>
      </c>
      <c r="C194" s="91" t="s">
        <v>732</v>
      </c>
      <c r="D194" s="90" t="s">
        <v>263</v>
      </c>
      <c r="E194" s="91"/>
      <c r="F194" s="31" t="str">
        <f t="shared" si="24"/>
        <v>ぐ２６</v>
      </c>
      <c r="G194" s="34" t="str">
        <f t="shared" si="25"/>
        <v>陰道恵美子</v>
      </c>
      <c r="H194" s="90" t="s">
        <v>264</v>
      </c>
      <c r="I194" s="91" t="s">
        <v>210</v>
      </c>
      <c r="J194" s="90">
        <v>1994</v>
      </c>
      <c r="K194" s="33">
        <f t="shared" si="22"/>
        <v>32</v>
      </c>
      <c r="L194" s="89" t="str">
        <f t="shared" si="23"/>
        <v>OK</v>
      </c>
      <c r="M194" s="90" t="s">
        <v>289</v>
      </c>
    </row>
    <row r="195" spans="1:18" x14ac:dyDescent="0.2">
      <c r="A195" s="34" t="s">
        <v>733</v>
      </c>
      <c r="B195" s="90" t="s">
        <v>734</v>
      </c>
      <c r="C195" s="90" t="s">
        <v>735</v>
      </c>
      <c r="D195" s="90" t="s">
        <v>263</v>
      </c>
      <c r="E195" s="90"/>
      <c r="F195" s="31" t="str">
        <f t="shared" si="24"/>
        <v>ぐ２７</v>
      </c>
      <c r="G195" s="34" t="str">
        <f t="shared" si="25"/>
        <v>帆足介</v>
      </c>
      <c r="H195" s="90" t="s">
        <v>264</v>
      </c>
      <c r="I195" s="90" t="s">
        <v>230</v>
      </c>
      <c r="J195" s="90">
        <v>1994</v>
      </c>
      <c r="K195" s="33">
        <f t="shared" si="22"/>
        <v>32</v>
      </c>
      <c r="L195" s="89" t="str">
        <f t="shared" si="23"/>
        <v>OK</v>
      </c>
      <c r="M195" s="90" t="s">
        <v>199</v>
      </c>
    </row>
    <row r="196" spans="1:18" x14ac:dyDescent="0.2">
      <c r="A196" s="34" t="s">
        <v>925</v>
      </c>
      <c r="B196" s="90" t="s">
        <v>926</v>
      </c>
      <c r="C196" s="90" t="s">
        <v>927</v>
      </c>
      <c r="D196" s="90" t="s">
        <v>263</v>
      </c>
      <c r="E196" s="90" t="s">
        <v>706</v>
      </c>
      <c r="F196" s="31" t="str">
        <f t="shared" si="24"/>
        <v>ぐ２８</v>
      </c>
      <c r="G196" s="34" t="str">
        <f t="shared" si="25"/>
        <v>安田椋太</v>
      </c>
      <c r="H196" s="90" t="s">
        <v>264</v>
      </c>
      <c r="I196" s="90" t="s">
        <v>12</v>
      </c>
      <c r="J196" s="90">
        <v>2017</v>
      </c>
      <c r="K196" s="33">
        <f t="shared" si="22"/>
        <v>9</v>
      </c>
      <c r="L196" s="89" t="str">
        <f t="shared" si="23"/>
        <v>OK</v>
      </c>
      <c r="M196" s="90" t="s">
        <v>199</v>
      </c>
    </row>
    <row r="197" spans="1:18" x14ac:dyDescent="0.2">
      <c r="A197" s="34" t="s">
        <v>928</v>
      </c>
      <c r="B197" s="91" t="s">
        <v>926</v>
      </c>
      <c r="C197" s="91" t="s">
        <v>929</v>
      </c>
      <c r="D197" s="90" t="s">
        <v>263</v>
      </c>
      <c r="E197" s="90" t="s">
        <v>706</v>
      </c>
      <c r="F197" s="31" t="str">
        <f t="shared" si="24"/>
        <v>ぐ２９</v>
      </c>
      <c r="G197" s="34" t="str">
        <f t="shared" si="25"/>
        <v>安田楓</v>
      </c>
      <c r="H197" s="90" t="s">
        <v>264</v>
      </c>
      <c r="I197" s="91" t="s">
        <v>210</v>
      </c>
      <c r="J197" s="90">
        <v>2015</v>
      </c>
      <c r="K197" s="33">
        <f t="shared" si="22"/>
        <v>11</v>
      </c>
      <c r="L197" s="89" t="str">
        <f t="shared" si="23"/>
        <v>OK</v>
      </c>
      <c r="M197" s="90" t="s">
        <v>199</v>
      </c>
    </row>
    <row r="198" spans="1:18" x14ac:dyDescent="0.2">
      <c r="A198" s="34" t="s">
        <v>930</v>
      </c>
      <c r="B198" s="91" t="s">
        <v>931</v>
      </c>
      <c r="C198" s="91" t="s">
        <v>932</v>
      </c>
      <c r="D198" s="90" t="s">
        <v>263</v>
      </c>
      <c r="E198" s="90" t="s">
        <v>706</v>
      </c>
      <c r="F198" s="31" t="str">
        <f t="shared" si="24"/>
        <v>ぐ３０</v>
      </c>
      <c r="G198" s="34" t="str">
        <f t="shared" si="25"/>
        <v>一圓寧々</v>
      </c>
      <c r="H198" s="90" t="s">
        <v>264</v>
      </c>
      <c r="I198" s="91" t="s">
        <v>210</v>
      </c>
      <c r="J198" s="90">
        <v>2015</v>
      </c>
      <c r="K198" s="33">
        <f t="shared" si="22"/>
        <v>11</v>
      </c>
      <c r="L198" s="89" t="str">
        <f t="shared" si="23"/>
        <v>OK</v>
      </c>
      <c r="M198" s="90" t="s">
        <v>199</v>
      </c>
    </row>
    <row r="199" spans="1:18" x14ac:dyDescent="0.2">
      <c r="A199" s="70"/>
      <c r="B199" s="70">
        <v>7</v>
      </c>
      <c r="C199" s="70"/>
      <c r="D199" s="70" t="s">
        <v>736</v>
      </c>
      <c r="E199" s="92"/>
      <c r="F199" s="93"/>
      <c r="G199" s="70"/>
      <c r="H199" s="70"/>
      <c r="I199" s="70"/>
      <c r="J199" s="49"/>
      <c r="K199" s="33" t="str">
        <f t="shared" si="22"/>
        <v/>
      </c>
      <c r="L199" s="89" t="str">
        <f t="shared" si="23"/>
        <v/>
      </c>
      <c r="M199" s="70"/>
    </row>
    <row r="200" spans="1:18" s="31" customFormat="1" x14ac:dyDescent="0.2">
      <c r="A200" s="34" t="s">
        <v>737</v>
      </c>
      <c r="B200" s="34" t="s">
        <v>738</v>
      </c>
      <c r="C200" s="34" t="s">
        <v>739</v>
      </c>
      <c r="D200" s="34" t="s">
        <v>740</v>
      </c>
      <c r="E200" s="34"/>
      <c r="F200" s="31" t="str">
        <f t="shared" ref="F200:F207" si="26">A200</f>
        <v>し０１</v>
      </c>
      <c r="G200" s="31" t="str">
        <f t="shared" ref="G200:G207" si="27">B200&amp;C200</f>
        <v>杉山春澄</v>
      </c>
      <c r="H200" s="31" t="s">
        <v>741</v>
      </c>
      <c r="I200" s="31" t="s">
        <v>12</v>
      </c>
      <c r="J200" s="86">
        <v>2004</v>
      </c>
      <c r="K200" s="33">
        <f>IF(J200="","",(2026-J200))</f>
        <v>22</v>
      </c>
      <c r="L200" s="89" t="str">
        <f t="shared" si="23"/>
        <v>OK</v>
      </c>
      <c r="M200" s="34" t="s">
        <v>199</v>
      </c>
    </row>
    <row r="201" spans="1:18" s="31" customFormat="1" x14ac:dyDescent="0.2">
      <c r="A201" s="34" t="s">
        <v>742</v>
      </c>
      <c r="B201" s="34" t="s">
        <v>743</v>
      </c>
      <c r="C201" s="34" t="s">
        <v>744</v>
      </c>
      <c r="D201" s="34" t="s">
        <v>740</v>
      </c>
      <c r="E201" s="34"/>
      <c r="F201" s="31" t="str">
        <f t="shared" si="26"/>
        <v>し０２</v>
      </c>
      <c r="G201" s="31" t="str">
        <f t="shared" si="27"/>
        <v>山内瑞生</v>
      </c>
      <c r="H201" s="31" t="s">
        <v>741</v>
      </c>
      <c r="I201" s="31" t="s">
        <v>12</v>
      </c>
      <c r="J201" s="86">
        <v>2002</v>
      </c>
      <c r="K201" s="33">
        <f t="shared" ref="K201:K264" si="28">IF(J201="","",(2026-J201))</f>
        <v>24</v>
      </c>
      <c r="L201" s="89" t="str">
        <f t="shared" si="23"/>
        <v>OK</v>
      </c>
      <c r="M201" s="34" t="s">
        <v>199</v>
      </c>
    </row>
    <row r="202" spans="1:18" s="31" customFormat="1" x14ac:dyDescent="0.2">
      <c r="A202" s="40" t="s">
        <v>745</v>
      </c>
      <c r="B202" s="34" t="s">
        <v>746</v>
      </c>
      <c r="C202" s="34" t="s">
        <v>747</v>
      </c>
      <c r="D202" s="34" t="s">
        <v>740</v>
      </c>
      <c r="E202" s="34"/>
      <c r="F202" s="31" t="str">
        <f t="shared" si="26"/>
        <v>し０３</v>
      </c>
      <c r="G202" s="31" t="str">
        <f t="shared" si="27"/>
        <v>岩瀧虹貴</v>
      </c>
      <c r="H202" s="31" t="s">
        <v>741</v>
      </c>
      <c r="I202" s="31" t="s">
        <v>12</v>
      </c>
      <c r="J202" s="86">
        <v>2005</v>
      </c>
      <c r="K202" s="33">
        <f t="shared" si="28"/>
        <v>21</v>
      </c>
      <c r="L202" s="89" t="str">
        <f t="shared" si="23"/>
        <v>OK</v>
      </c>
      <c r="M202" s="34" t="s">
        <v>199</v>
      </c>
    </row>
    <row r="203" spans="1:18" s="31" customFormat="1" x14ac:dyDescent="0.2">
      <c r="A203" s="34" t="s">
        <v>748</v>
      </c>
      <c r="B203" s="40" t="s">
        <v>749</v>
      </c>
      <c r="C203" s="40" t="s">
        <v>750</v>
      </c>
      <c r="D203" s="34" t="s">
        <v>740</v>
      </c>
      <c r="E203" s="40"/>
      <c r="F203" s="31" t="str">
        <f t="shared" si="26"/>
        <v>し０４</v>
      </c>
      <c r="G203" s="31" t="str">
        <f t="shared" si="27"/>
        <v>梶田純平</v>
      </c>
      <c r="H203" s="31" t="s">
        <v>741</v>
      </c>
      <c r="I203" s="40" t="s">
        <v>230</v>
      </c>
      <c r="J203" s="40">
        <v>2002</v>
      </c>
      <c r="K203" s="33">
        <f t="shared" si="28"/>
        <v>24</v>
      </c>
      <c r="L203" s="89" t="str">
        <f t="shared" si="23"/>
        <v>OK</v>
      </c>
      <c r="M203" s="40" t="s">
        <v>199</v>
      </c>
    </row>
    <row r="204" spans="1:18" s="31" customFormat="1" x14ac:dyDescent="0.2">
      <c r="A204" s="34" t="s">
        <v>751</v>
      </c>
      <c r="B204" s="40" t="s">
        <v>752</v>
      </c>
      <c r="C204" s="40" t="s">
        <v>753</v>
      </c>
      <c r="D204" s="34" t="s">
        <v>740</v>
      </c>
      <c r="E204" s="40"/>
      <c r="F204" s="31" t="str">
        <f t="shared" si="26"/>
        <v>し０５</v>
      </c>
      <c r="G204" s="31" t="str">
        <f t="shared" si="27"/>
        <v>服部紘樹</v>
      </c>
      <c r="H204" s="31" t="s">
        <v>741</v>
      </c>
      <c r="I204" s="40" t="s">
        <v>230</v>
      </c>
      <c r="J204" s="40">
        <v>2004</v>
      </c>
      <c r="K204" s="33">
        <f t="shared" si="28"/>
        <v>22</v>
      </c>
      <c r="L204" s="89" t="str">
        <f t="shared" si="23"/>
        <v>OK</v>
      </c>
      <c r="M204" s="40" t="s">
        <v>199</v>
      </c>
    </row>
    <row r="205" spans="1:18" s="152" customFormat="1" x14ac:dyDescent="0.2">
      <c r="A205" s="40" t="s">
        <v>754</v>
      </c>
      <c r="B205" s="40" t="s">
        <v>755</v>
      </c>
      <c r="C205" s="40" t="s">
        <v>756</v>
      </c>
      <c r="D205" s="34" t="s">
        <v>740</v>
      </c>
      <c r="E205" s="40"/>
      <c r="F205" s="31" t="str">
        <f t="shared" si="26"/>
        <v>し０６</v>
      </c>
      <c r="G205" s="31" t="str">
        <f t="shared" si="27"/>
        <v>河越琢真</v>
      </c>
      <c r="H205" s="31" t="s">
        <v>741</v>
      </c>
      <c r="I205" s="40" t="s">
        <v>230</v>
      </c>
      <c r="J205" s="40">
        <v>2004</v>
      </c>
      <c r="K205" s="33">
        <f t="shared" si="28"/>
        <v>22</v>
      </c>
      <c r="L205" s="89" t="str">
        <f t="shared" si="23"/>
        <v>OK</v>
      </c>
      <c r="M205" s="40" t="s">
        <v>262</v>
      </c>
      <c r="N205" s="41"/>
      <c r="O205" s="41"/>
      <c r="P205" s="41"/>
      <c r="Q205" s="41"/>
      <c r="R205" s="41"/>
    </row>
    <row r="206" spans="1:18" x14ac:dyDescent="0.2">
      <c r="A206" s="34" t="s">
        <v>757</v>
      </c>
      <c r="B206" s="91" t="s">
        <v>758</v>
      </c>
      <c r="C206" s="91" t="s">
        <v>759</v>
      </c>
      <c r="D206" s="34" t="s">
        <v>740</v>
      </c>
      <c r="E206" s="91"/>
      <c r="F206" s="31" t="str">
        <f t="shared" si="26"/>
        <v>し０７</v>
      </c>
      <c r="G206" s="31" t="str">
        <f t="shared" si="27"/>
        <v>前田唯七</v>
      </c>
      <c r="H206" s="31" t="s">
        <v>741</v>
      </c>
      <c r="I206" s="90" t="s">
        <v>210</v>
      </c>
      <c r="J206" s="90">
        <v>2006</v>
      </c>
      <c r="K206" s="33">
        <f t="shared" si="28"/>
        <v>20</v>
      </c>
      <c r="L206" s="89" t="str">
        <f t="shared" si="23"/>
        <v>OK</v>
      </c>
      <c r="M206" s="90" t="s">
        <v>619</v>
      </c>
    </row>
    <row r="207" spans="1:18" x14ac:dyDescent="0.2">
      <c r="A207" s="34" t="s">
        <v>884</v>
      </c>
      <c r="B207" s="90" t="s">
        <v>969</v>
      </c>
      <c r="C207" s="90" t="s">
        <v>970</v>
      </c>
      <c r="D207" s="34" t="s">
        <v>740</v>
      </c>
      <c r="E207" s="91"/>
      <c r="F207" s="31" t="str">
        <f t="shared" si="26"/>
        <v>し０８</v>
      </c>
      <c r="G207" s="31" t="str">
        <f t="shared" si="27"/>
        <v>八木拓己</v>
      </c>
      <c r="H207" s="31" t="s">
        <v>741</v>
      </c>
      <c r="I207" s="40" t="s">
        <v>230</v>
      </c>
      <c r="J207" s="90">
        <v>2006</v>
      </c>
      <c r="K207" s="33">
        <f t="shared" si="28"/>
        <v>20</v>
      </c>
      <c r="L207" s="89" t="str">
        <f t="shared" si="23"/>
        <v>OK</v>
      </c>
      <c r="M207" s="34" t="s">
        <v>199</v>
      </c>
    </row>
    <row r="208" spans="1:18" x14ac:dyDescent="0.2">
      <c r="A208" s="24"/>
      <c r="B208" s="70">
        <v>8</v>
      </c>
      <c r="C208" s="24"/>
      <c r="D208" s="70" t="s">
        <v>760</v>
      </c>
      <c r="E208" s="25"/>
      <c r="F208" s="44"/>
      <c r="G208" s="24"/>
      <c r="H208" s="24"/>
      <c r="I208" s="24"/>
      <c r="J208" s="26"/>
      <c r="K208" s="33" t="str">
        <f t="shared" si="28"/>
        <v/>
      </c>
      <c r="L208" s="48"/>
      <c r="M208" s="24"/>
    </row>
    <row r="209" spans="1:13" x14ac:dyDescent="0.2">
      <c r="A209" s="28" t="s">
        <v>242</v>
      </c>
      <c r="B209" s="29" t="s">
        <v>243</v>
      </c>
      <c r="C209" s="29" t="s">
        <v>761</v>
      </c>
      <c r="D209" s="29" t="s">
        <v>244</v>
      </c>
      <c r="E209" s="30"/>
      <c r="F209" s="31" t="str">
        <f t="shared" ref="F209:F233" si="29">A209</f>
        <v>ふ０１</v>
      </c>
      <c r="G209" s="31" t="str">
        <f t="shared" ref="G209:G231" si="30">B209&amp;C209</f>
        <v>水本敦史</v>
      </c>
      <c r="H209" s="31" t="str">
        <f>D209</f>
        <v>フレンズ</v>
      </c>
      <c r="I209" s="31" t="s">
        <v>230</v>
      </c>
      <c r="J209" s="32">
        <v>1967</v>
      </c>
      <c r="K209" s="33">
        <f>IF(J209="","",(2026-J209))</f>
        <v>59</v>
      </c>
      <c r="L209" s="31" t="str">
        <f t="shared" ref="L209:L233" si="31">IF(G209="","",IF(COUNTIF($G$4:$G$104,G209)&gt;1,"2重登録","OK"))</f>
        <v>OK</v>
      </c>
      <c r="M209" s="31" t="s">
        <v>199</v>
      </c>
    </row>
    <row r="210" spans="1:13" x14ac:dyDescent="0.2">
      <c r="A210" s="31" t="s">
        <v>245</v>
      </c>
      <c r="B210" s="31" t="s">
        <v>247</v>
      </c>
      <c r="C210" s="31" t="s">
        <v>762</v>
      </c>
      <c r="D210" s="29" t="s">
        <v>763</v>
      </c>
      <c r="E210" s="30"/>
      <c r="F210" s="31" t="str">
        <f t="shared" si="29"/>
        <v>ふ０２</v>
      </c>
      <c r="G210" s="31" t="str">
        <f t="shared" si="30"/>
        <v>岡本大樹</v>
      </c>
      <c r="H210" s="31" t="s">
        <v>763</v>
      </c>
      <c r="I210" s="31" t="s">
        <v>230</v>
      </c>
      <c r="J210" s="34">
        <v>1982</v>
      </c>
      <c r="K210" s="33">
        <f t="shared" ref="K210:K233" si="32">IF(J210="","",(2026-J210))</f>
        <v>44</v>
      </c>
      <c r="L210" s="31" t="str">
        <f t="shared" si="31"/>
        <v>OK</v>
      </c>
      <c r="M210" s="31" t="s">
        <v>213</v>
      </c>
    </row>
    <row r="211" spans="1:13" x14ac:dyDescent="0.2">
      <c r="A211" s="31" t="s">
        <v>764</v>
      </c>
      <c r="B211" s="29" t="s">
        <v>765</v>
      </c>
      <c r="C211" s="29" t="s">
        <v>766</v>
      </c>
      <c r="D211" s="29" t="s">
        <v>763</v>
      </c>
      <c r="E211" s="30"/>
      <c r="F211" s="31" t="str">
        <f t="shared" si="29"/>
        <v>ふ０３</v>
      </c>
      <c r="G211" s="31" t="str">
        <f t="shared" si="30"/>
        <v>増田剛士</v>
      </c>
      <c r="H211" s="31" t="s">
        <v>763</v>
      </c>
      <c r="I211" s="31" t="s">
        <v>230</v>
      </c>
      <c r="J211" s="32">
        <v>1976</v>
      </c>
      <c r="K211" s="33">
        <f t="shared" si="32"/>
        <v>50</v>
      </c>
      <c r="L211" s="31" t="str">
        <f t="shared" si="31"/>
        <v>OK</v>
      </c>
      <c r="M211" s="31" t="s">
        <v>199</v>
      </c>
    </row>
    <row r="212" spans="1:13" x14ac:dyDescent="0.2">
      <c r="A212" s="31" t="s">
        <v>767</v>
      </c>
      <c r="B212" s="31" t="s">
        <v>219</v>
      </c>
      <c r="C212" s="31" t="s">
        <v>248</v>
      </c>
      <c r="D212" s="29" t="s">
        <v>763</v>
      </c>
      <c r="E212" s="30"/>
      <c r="F212" s="31" t="str">
        <f t="shared" si="29"/>
        <v>ふ０４</v>
      </c>
      <c r="G212" s="31" t="str">
        <f t="shared" si="30"/>
        <v>成宮康弘</v>
      </c>
      <c r="H212" s="31" t="s">
        <v>763</v>
      </c>
      <c r="I212" s="31" t="s">
        <v>230</v>
      </c>
      <c r="J212" s="34">
        <v>1970</v>
      </c>
      <c r="K212" s="33">
        <f t="shared" si="32"/>
        <v>56</v>
      </c>
      <c r="L212" s="31" t="str">
        <f t="shared" si="31"/>
        <v>OK</v>
      </c>
      <c r="M212" s="31" t="s">
        <v>199</v>
      </c>
    </row>
    <row r="213" spans="1:13" x14ac:dyDescent="0.2">
      <c r="A213" s="31" t="s">
        <v>768</v>
      </c>
      <c r="B213" s="29" t="s">
        <v>253</v>
      </c>
      <c r="C213" s="29" t="s">
        <v>769</v>
      </c>
      <c r="D213" s="94" t="s">
        <v>763</v>
      </c>
      <c r="E213" s="35"/>
      <c r="F213" s="31" t="str">
        <f t="shared" si="29"/>
        <v>ふ０５</v>
      </c>
      <c r="G213" s="31" t="str">
        <f t="shared" si="30"/>
        <v>古市卓志</v>
      </c>
      <c r="H213" s="31" t="s">
        <v>763</v>
      </c>
      <c r="I213" s="31" t="s">
        <v>230</v>
      </c>
      <c r="J213" s="32">
        <v>1974</v>
      </c>
      <c r="K213" s="33">
        <f t="shared" si="32"/>
        <v>52</v>
      </c>
      <c r="L213" s="31" t="str">
        <f t="shared" si="31"/>
        <v>OK</v>
      </c>
      <c r="M213" s="31" t="s">
        <v>199</v>
      </c>
    </row>
    <row r="214" spans="1:13" x14ac:dyDescent="0.2">
      <c r="A214" s="31" t="s">
        <v>770</v>
      </c>
      <c r="B214" s="36" t="s">
        <v>771</v>
      </c>
      <c r="C214" s="36" t="s">
        <v>772</v>
      </c>
      <c r="D214" s="29" t="s">
        <v>763</v>
      </c>
      <c r="E214" s="30"/>
      <c r="F214" s="31" t="str">
        <f t="shared" si="29"/>
        <v>ふ０６</v>
      </c>
      <c r="G214" s="31" t="str">
        <f t="shared" si="30"/>
        <v>浦嶋博邦</v>
      </c>
      <c r="H214" s="31" t="s">
        <v>763</v>
      </c>
      <c r="I214" s="31" t="s">
        <v>230</v>
      </c>
      <c r="J214" s="32">
        <v>1977</v>
      </c>
      <c r="K214" s="33">
        <f t="shared" si="32"/>
        <v>49</v>
      </c>
      <c r="L214" s="31" t="str">
        <f t="shared" si="31"/>
        <v>OK</v>
      </c>
      <c r="M214" s="81" t="s">
        <v>238</v>
      </c>
    </row>
    <row r="215" spans="1:13" x14ac:dyDescent="0.2">
      <c r="A215" s="31" t="s">
        <v>773</v>
      </c>
      <c r="B215" s="29" t="s">
        <v>249</v>
      </c>
      <c r="C215" s="29" t="s">
        <v>774</v>
      </c>
      <c r="D215" s="29" t="s">
        <v>763</v>
      </c>
      <c r="E215" s="30"/>
      <c r="F215" s="31" t="str">
        <f t="shared" si="29"/>
        <v>ふ０７</v>
      </c>
      <c r="G215" s="31" t="str">
        <f t="shared" si="30"/>
        <v>平塚聡</v>
      </c>
      <c r="H215" s="31" t="s">
        <v>763</v>
      </c>
      <c r="I215" s="31" t="s">
        <v>230</v>
      </c>
      <c r="J215" s="32">
        <v>1960</v>
      </c>
      <c r="K215" s="33">
        <f t="shared" si="32"/>
        <v>66</v>
      </c>
      <c r="L215" s="31" t="str">
        <f t="shared" si="31"/>
        <v>OK</v>
      </c>
      <c r="M215" s="31" t="s">
        <v>199</v>
      </c>
    </row>
    <row r="216" spans="1:13" x14ac:dyDescent="0.2">
      <c r="A216" s="31" t="s">
        <v>775</v>
      </c>
      <c r="B216" s="31" t="s">
        <v>250</v>
      </c>
      <c r="C216" s="31" t="s">
        <v>251</v>
      </c>
      <c r="D216" s="29" t="s">
        <v>763</v>
      </c>
      <c r="E216" s="30"/>
      <c r="F216" s="31" t="str">
        <f t="shared" si="29"/>
        <v>ふ０８</v>
      </c>
      <c r="G216" s="31" t="str">
        <f t="shared" si="30"/>
        <v>池端誠治</v>
      </c>
      <c r="H216" s="31" t="s">
        <v>763</v>
      </c>
      <c r="I216" s="31" t="s">
        <v>230</v>
      </c>
      <c r="J216" s="34">
        <v>1972</v>
      </c>
      <c r="K216" s="33">
        <f t="shared" si="32"/>
        <v>54</v>
      </c>
      <c r="L216" s="31" t="str">
        <f t="shared" si="31"/>
        <v>OK</v>
      </c>
      <c r="M216" s="31" t="s">
        <v>199</v>
      </c>
    </row>
    <row r="217" spans="1:13" x14ac:dyDescent="0.2">
      <c r="A217" s="31" t="s">
        <v>776</v>
      </c>
      <c r="B217" s="29" t="s">
        <v>252</v>
      </c>
      <c r="C217" s="29" t="s">
        <v>777</v>
      </c>
      <c r="D217" s="29" t="s">
        <v>763</v>
      </c>
      <c r="E217" s="30"/>
      <c r="F217" s="31" t="str">
        <f t="shared" si="29"/>
        <v>ふ０９</v>
      </c>
      <c r="G217" s="31" t="str">
        <f t="shared" si="30"/>
        <v>三代康成</v>
      </c>
      <c r="H217" s="31" t="s">
        <v>763</v>
      </c>
      <c r="I217" s="31" t="s">
        <v>230</v>
      </c>
      <c r="J217" s="32">
        <v>1968</v>
      </c>
      <c r="K217" s="33">
        <f t="shared" si="32"/>
        <v>58</v>
      </c>
      <c r="L217" s="31" t="str">
        <f t="shared" si="31"/>
        <v>OK</v>
      </c>
      <c r="M217" s="31" t="s">
        <v>235</v>
      </c>
    </row>
    <row r="218" spans="1:13" x14ac:dyDescent="0.2">
      <c r="A218" s="31" t="s">
        <v>778</v>
      </c>
      <c r="B218" s="36" t="s">
        <v>779</v>
      </c>
      <c r="C218" s="36" t="s">
        <v>780</v>
      </c>
      <c r="D218" s="29" t="s">
        <v>763</v>
      </c>
      <c r="E218" s="30"/>
      <c r="F218" s="31" t="str">
        <f t="shared" si="29"/>
        <v>ふ１０</v>
      </c>
      <c r="G218" s="31" t="str">
        <f t="shared" si="30"/>
        <v>井上新</v>
      </c>
      <c r="H218" s="31" t="s">
        <v>763</v>
      </c>
      <c r="I218" s="31" t="s">
        <v>230</v>
      </c>
      <c r="J218" s="32">
        <v>1958</v>
      </c>
      <c r="K218" s="33">
        <f t="shared" si="32"/>
        <v>68</v>
      </c>
      <c r="L218" s="31" t="str">
        <f t="shared" si="31"/>
        <v>OK</v>
      </c>
      <c r="M218" s="31" t="s">
        <v>202</v>
      </c>
    </row>
    <row r="219" spans="1:13" x14ac:dyDescent="0.2">
      <c r="A219" s="31" t="s">
        <v>781</v>
      </c>
      <c r="B219" s="29" t="s">
        <v>246</v>
      </c>
      <c r="C219" s="29" t="s">
        <v>206</v>
      </c>
      <c r="D219" s="29" t="s">
        <v>763</v>
      </c>
      <c r="E219" s="39" t="s">
        <v>416</v>
      </c>
      <c r="F219" s="31" t="str">
        <f t="shared" si="29"/>
        <v>ふ１１</v>
      </c>
      <c r="G219" s="31" t="str">
        <f t="shared" si="30"/>
        <v>清水義弘</v>
      </c>
      <c r="H219" s="31" t="s">
        <v>763</v>
      </c>
      <c r="I219" s="31" t="s">
        <v>230</v>
      </c>
      <c r="J219" s="32">
        <v>1952</v>
      </c>
      <c r="K219" s="33">
        <f t="shared" si="32"/>
        <v>74</v>
      </c>
      <c r="L219" s="31" t="str">
        <f t="shared" si="31"/>
        <v>OK</v>
      </c>
      <c r="M219" s="31" t="s">
        <v>235</v>
      </c>
    </row>
    <row r="220" spans="1:13" x14ac:dyDescent="0.2">
      <c r="A220" s="31" t="s">
        <v>782</v>
      </c>
      <c r="B220" s="29" t="s">
        <v>783</v>
      </c>
      <c r="C220" s="29" t="s">
        <v>784</v>
      </c>
      <c r="D220" s="29" t="s">
        <v>763</v>
      </c>
      <c r="E220" s="35" t="s">
        <v>416</v>
      </c>
      <c r="F220" s="31" t="str">
        <f t="shared" si="29"/>
        <v>ふ１２</v>
      </c>
      <c r="G220" s="31" t="str">
        <f t="shared" si="30"/>
        <v>福元公道</v>
      </c>
      <c r="H220" s="31" t="s">
        <v>763</v>
      </c>
      <c r="I220" s="31" t="s">
        <v>230</v>
      </c>
      <c r="J220" s="32">
        <v>1949</v>
      </c>
      <c r="K220" s="33">
        <f t="shared" si="32"/>
        <v>77</v>
      </c>
      <c r="L220" s="31" t="str">
        <f t="shared" si="31"/>
        <v>OK</v>
      </c>
      <c r="M220" s="31" t="s">
        <v>213</v>
      </c>
    </row>
    <row r="221" spans="1:13" x14ac:dyDescent="0.2">
      <c r="A221" s="31" t="s">
        <v>785</v>
      </c>
      <c r="B221" s="81" t="s">
        <v>786</v>
      </c>
      <c r="C221" s="81" t="s">
        <v>787</v>
      </c>
      <c r="D221" s="29" t="s">
        <v>763</v>
      </c>
      <c r="F221" s="31" t="str">
        <f t="shared" si="29"/>
        <v>ふ１３</v>
      </c>
      <c r="G221" s="31" t="str">
        <f t="shared" si="30"/>
        <v>大野美南</v>
      </c>
      <c r="H221" s="31" t="s">
        <v>763</v>
      </c>
      <c r="I221" s="81" t="s">
        <v>210</v>
      </c>
      <c r="J221" s="32">
        <v>1993</v>
      </c>
      <c r="K221" s="33">
        <f t="shared" si="32"/>
        <v>33</v>
      </c>
      <c r="L221" s="31" t="str">
        <f t="shared" si="31"/>
        <v>OK</v>
      </c>
      <c r="M221" s="31" t="s">
        <v>216</v>
      </c>
    </row>
    <row r="222" spans="1:13" x14ac:dyDescent="0.2">
      <c r="A222" s="31" t="s">
        <v>788</v>
      </c>
      <c r="B222" s="81" t="s">
        <v>252</v>
      </c>
      <c r="C222" s="81" t="s">
        <v>256</v>
      </c>
      <c r="D222" s="29" t="s">
        <v>763</v>
      </c>
      <c r="F222" s="31" t="str">
        <f t="shared" si="29"/>
        <v>ふ１４</v>
      </c>
      <c r="G222" s="31" t="str">
        <f t="shared" si="30"/>
        <v>三代梨絵</v>
      </c>
      <c r="H222" s="31" t="s">
        <v>763</v>
      </c>
      <c r="I222" s="81" t="s">
        <v>210</v>
      </c>
      <c r="J222" s="32">
        <v>1976</v>
      </c>
      <c r="K222" s="33">
        <f t="shared" si="32"/>
        <v>50</v>
      </c>
      <c r="L222" s="31" t="str">
        <f t="shared" si="31"/>
        <v>OK</v>
      </c>
      <c r="M222" s="28" t="s">
        <v>235</v>
      </c>
    </row>
    <row r="223" spans="1:13" x14ac:dyDescent="0.2">
      <c r="A223" s="31" t="s">
        <v>789</v>
      </c>
      <c r="B223" s="81" t="s">
        <v>783</v>
      </c>
      <c r="C223" s="81" t="s">
        <v>790</v>
      </c>
      <c r="D223" s="29" t="s">
        <v>763</v>
      </c>
      <c r="F223" s="31" t="str">
        <f t="shared" si="29"/>
        <v>ふ１５</v>
      </c>
      <c r="G223" s="31" t="str">
        <f t="shared" si="30"/>
        <v>福元さち</v>
      </c>
      <c r="H223" s="31" t="s">
        <v>763</v>
      </c>
      <c r="I223" s="81" t="s">
        <v>210</v>
      </c>
      <c r="J223" s="32">
        <v>1971</v>
      </c>
      <c r="K223" s="33">
        <f t="shared" si="32"/>
        <v>55</v>
      </c>
      <c r="L223" s="31" t="str">
        <f t="shared" si="31"/>
        <v>OK</v>
      </c>
      <c r="M223" s="31" t="s">
        <v>213</v>
      </c>
    </row>
    <row r="224" spans="1:13" x14ac:dyDescent="0.2">
      <c r="A224" s="31" t="s">
        <v>791</v>
      </c>
      <c r="B224" s="81" t="s">
        <v>254</v>
      </c>
      <c r="C224" s="81" t="s">
        <v>255</v>
      </c>
      <c r="D224" s="29" t="s">
        <v>763</v>
      </c>
      <c r="F224" s="31" t="str">
        <f t="shared" si="29"/>
        <v>ふ１６</v>
      </c>
      <c r="G224" s="31" t="str">
        <f t="shared" si="30"/>
        <v>筒井珠世</v>
      </c>
      <c r="H224" s="31" t="s">
        <v>763</v>
      </c>
      <c r="I224" s="81" t="s">
        <v>210</v>
      </c>
      <c r="J224" s="32">
        <v>1967</v>
      </c>
      <c r="K224" s="33">
        <f t="shared" si="32"/>
        <v>59</v>
      </c>
      <c r="L224" s="31" t="str">
        <f t="shared" si="31"/>
        <v>OK</v>
      </c>
      <c r="M224" s="31" t="s">
        <v>214</v>
      </c>
    </row>
    <row r="225" spans="1:13" x14ac:dyDescent="0.2">
      <c r="A225" s="31" t="s">
        <v>792</v>
      </c>
      <c r="B225" s="81" t="s">
        <v>793</v>
      </c>
      <c r="C225" s="81" t="s">
        <v>794</v>
      </c>
      <c r="D225" s="29" t="s">
        <v>763</v>
      </c>
      <c r="F225" s="31" t="str">
        <f t="shared" si="29"/>
        <v>ふ１７</v>
      </c>
      <c r="G225" s="31" t="str">
        <f t="shared" si="30"/>
        <v>栗田智里</v>
      </c>
      <c r="H225" s="31" t="s">
        <v>763</v>
      </c>
      <c r="I225" s="81" t="s">
        <v>210</v>
      </c>
      <c r="J225" s="32">
        <v>1978</v>
      </c>
      <c r="K225" s="33">
        <f t="shared" si="32"/>
        <v>48</v>
      </c>
      <c r="L225" s="31" t="str">
        <f t="shared" si="31"/>
        <v>OK</v>
      </c>
      <c r="M225" s="31" t="s">
        <v>259</v>
      </c>
    </row>
    <row r="226" spans="1:13" x14ac:dyDescent="0.2">
      <c r="A226" s="31" t="s">
        <v>795</v>
      </c>
      <c r="B226" s="81" t="s">
        <v>796</v>
      </c>
      <c r="C226" s="81" t="s">
        <v>797</v>
      </c>
      <c r="D226" s="29" t="s">
        <v>763</v>
      </c>
      <c r="F226" s="31" t="str">
        <f t="shared" si="29"/>
        <v>ふ１８</v>
      </c>
      <c r="G226" s="31" t="str">
        <f t="shared" si="30"/>
        <v>柏木貴子</v>
      </c>
      <c r="H226" s="31" t="s">
        <v>763</v>
      </c>
      <c r="I226" s="81" t="s">
        <v>210</v>
      </c>
      <c r="J226" s="32">
        <v>1974</v>
      </c>
      <c r="K226" s="33">
        <f t="shared" si="32"/>
        <v>52</v>
      </c>
      <c r="L226" s="31" t="str">
        <f t="shared" si="31"/>
        <v>OK</v>
      </c>
      <c r="M226" s="31" t="s">
        <v>272</v>
      </c>
    </row>
    <row r="227" spans="1:13" x14ac:dyDescent="0.2">
      <c r="A227" s="31" t="s">
        <v>798</v>
      </c>
      <c r="B227" s="81" t="s">
        <v>260</v>
      </c>
      <c r="C227" s="81" t="s">
        <v>261</v>
      </c>
      <c r="D227" s="29" t="s">
        <v>763</v>
      </c>
      <c r="F227" s="31" t="str">
        <f t="shared" si="29"/>
        <v>ふ１９</v>
      </c>
      <c r="G227" s="31" t="str">
        <f t="shared" si="30"/>
        <v>出縄久子</v>
      </c>
      <c r="H227" s="31" t="s">
        <v>763</v>
      </c>
      <c r="I227" s="81" t="s">
        <v>210</v>
      </c>
      <c r="J227" s="32">
        <v>1965</v>
      </c>
      <c r="K227" s="33">
        <f t="shared" si="32"/>
        <v>61</v>
      </c>
      <c r="L227" s="31" t="str">
        <f t="shared" si="31"/>
        <v>OK</v>
      </c>
      <c r="M227" s="31" t="s">
        <v>324</v>
      </c>
    </row>
    <row r="228" spans="1:13" x14ac:dyDescent="0.2">
      <c r="A228" s="31" t="s">
        <v>799</v>
      </c>
      <c r="B228" s="81" t="s">
        <v>258</v>
      </c>
      <c r="C228" s="81" t="s">
        <v>215</v>
      </c>
      <c r="D228" s="29" t="s">
        <v>763</v>
      </c>
      <c r="F228" s="31" t="str">
        <f t="shared" si="29"/>
        <v>ふ２０</v>
      </c>
      <c r="G228" s="31" t="str">
        <f t="shared" si="30"/>
        <v>吉岡京子</v>
      </c>
      <c r="H228" s="31" t="s">
        <v>763</v>
      </c>
      <c r="I228" s="81" t="s">
        <v>210</v>
      </c>
      <c r="J228" s="32">
        <v>1959</v>
      </c>
      <c r="K228" s="33">
        <f t="shared" si="32"/>
        <v>67</v>
      </c>
      <c r="L228" s="31" t="str">
        <f t="shared" si="31"/>
        <v>OK</v>
      </c>
      <c r="M228" s="31" t="s">
        <v>345</v>
      </c>
    </row>
    <row r="229" spans="1:13" x14ac:dyDescent="0.2">
      <c r="A229" s="28" t="s">
        <v>800</v>
      </c>
      <c r="B229" s="42" t="s">
        <v>286</v>
      </c>
      <c r="C229" s="42" t="s">
        <v>801</v>
      </c>
      <c r="D229" s="28" t="s">
        <v>763</v>
      </c>
      <c r="E229" s="35"/>
      <c r="F229" s="31" t="str">
        <f t="shared" si="29"/>
        <v>ふ２１</v>
      </c>
      <c r="G229" s="31" t="str">
        <f t="shared" si="30"/>
        <v>森千代美</v>
      </c>
      <c r="H229" s="28" t="s">
        <v>763</v>
      </c>
      <c r="I229" s="42" t="s">
        <v>210</v>
      </c>
      <c r="J229" s="40">
        <v>1958</v>
      </c>
      <c r="K229" s="33">
        <f t="shared" si="32"/>
        <v>68</v>
      </c>
      <c r="L229" s="31" t="str">
        <f t="shared" si="31"/>
        <v>OK</v>
      </c>
      <c r="M229" s="28" t="s">
        <v>228</v>
      </c>
    </row>
    <row r="230" spans="1:13" x14ac:dyDescent="0.2">
      <c r="A230" s="28" t="s">
        <v>802</v>
      </c>
      <c r="B230" s="42" t="s">
        <v>803</v>
      </c>
      <c r="C230" s="42" t="s">
        <v>804</v>
      </c>
      <c r="D230" s="28" t="s">
        <v>763</v>
      </c>
      <c r="E230" s="28"/>
      <c r="F230" s="31" t="str">
        <f t="shared" si="29"/>
        <v>ふ２２</v>
      </c>
      <c r="G230" s="31" t="str">
        <f t="shared" si="30"/>
        <v>山﨑暢代</v>
      </c>
      <c r="H230" s="28" t="s">
        <v>763</v>
      </c>
      <c r="I230" s="42" t="s">
        <v>210</v>
      </c>
      <c r="J230" s="40">
        <v>1968</v>
      </c>
      <c r="K230" s="33">
        <f t="shared" si="32"/>
        <v>58</v>
      </c>
      <c r="L230" s="31" t="str">
        <f t="shared" si="31"/>
        <v>OK</v>
      </c>
      <c r="M230" s="28" t="s">
        <v>199</v>
      </c>
    </row>
    <row r="231" spans="1:13" x14ac:dyDescent="0.2">
      <c r="A231" s="31" t="s">
        <v>971</v>
      </c>
      <c r="B231" s="42" t="s">
        <v>805</v>
      </c>
      <c r="C231" s="42" t="s">
        <v>806</v>
      </c>
      <c r="D231" s="28" t="s">
        <v>763</v>
      </c>
      <c r="E231" s="30" t="s">
        <v>416</v>
      </c>
      <c r="F231" s="31" t="str">
        <f t="shared" si="29"/>
        <v>ふ２３</v>
      </c>
      <c r="G231" s="31" t="str">
        <f t="shared" si="30"/>
        <v>堀部品子</v>
      </c>
      <c r="H231" s="28" t="s">
        <v>763</v>
      </c>
      <c r="I231" s="42" t="s">
        <v>210</v>
      </c>
      <c r="J231" s="40">
        <v>1951</v>
      </c>
      <c r="K231" s="33">
        <f t="shared" si="32"/>
        <v>75</v>
      </c>
      <c r="L231" s="31" t="str">
        <f t="shared" si="31"/>
        <v>OK</v>
      </c>
      <c r="M231" s="42" t="s">
        <v>238</v>
      </c>
    </row>
    <row r="232" spans="1:13" x14ac:dyDescent="0.2">
      <c r="A232" s="28" t="s">
        <v>972</v>
      </c>
      <c r="B232" s="42" t="s">
        <v>284</v>
      </c>
      <c r="C232" s="42" t="s">
        <v>973</v>
      </c>
      <c r="D232" s="28" t="s">
        <v>763</v>
      </c>
      <c r="E232" s="30"/>
      <c r="F232" s="31" t="str">
        <f t="shared" si="29"/>
        <v>ふ２４</v>
      </c>
      <c r="G232" s="31" t="str">
        <f>B232&amp;C232</f>
        <v>山本順子</v>
      </c>
      <c r="H232" s="28" t="s">
        <v>763</v>
      </c>
      <c r="I232" s="42" t="s">
        <v>210</v>
      </c>
      <c r="J232" s="40">
        <v>1976</v>
      </c>
      <c r="K232" s="33">
        <f t="shared" si="32"/>
        <v>50</v>
      </c>
      <c r="L232" s="31" t="str">
        <f t="shared" si="31"/>
        <v>OK</v>
      </c>
      <c r="M232" s="28" t="s">
        <v>235</v>
      </c>
    </row>
    <row r="233" spans="1:13" x14ac:dyDescent="0.2">
      <c r="A233" s="28" t="s">
        <v>974</v>
      </c>
      <c r="B233" s="115" t="s">
        <v>338</v>
      </c>
      <c r="C233" s="115" t="s">
        <v>975</v>
      </c>
      <c r="D233" s="28" t="s">
        <v>763</v>
      </c>
      <c r="E233" s="30"/>
      <c r="F233" s="31" t="str">
        <f t="shared" si="29"/>
        <v>ふ２５</v>
      </c>
      <c r="G233" s="31" t="str">
        <f>B233&amp;C233</f>
        <v>辻義規</v>
      </c>
      <c r="H233" s="28" t="s">
        <v>763</v>
      </c>
      <c r="I233" s="31" t="s">
        <v>230</v>
      </c>
      <c r="J233" s="40">
        <v>1973</v>
      </c>
      <c r="K233" s="33">
        <f t="shared" si="32"/>
        <v>53</v>
      </c>
      <c r="L233" s="31" t="str">
        <f t="shared" si="31"/>
        <v>OK</v>
      </c>
      <c r="M233" s="28" t="s">
        <v>199</v>
      </c>
    </row>
    <row r="234" spans="1:13" x14ac:dyDescent="0.2">
      <c r="A234" s="96"/>
      <c r="B234" s="70">
        <v>9</v>
      </c>
      <c r="C234" s="95"/>
      <c r="D234" s="96" t="s">
        <v>807</v>
      </c>
      <c r="E234" s="25"/>
      <c r="F234" s="44"/>
      <c r="G234" s="96"/>
      <c r="H234" s="96"/>
      <c r="I234" s="95"/>
      <c r="J234" s="97"/>
      <c r="K234" s="33" t="str">
        <f t="shared" si="28"/>
        <v/>
      </c>
      <c r="L234" s="98"/>
      <c r="M234" s="96"/>
    </row>
    <row r="235" spans="1:13" s="31" customFormat="1" x14ac:dyDescent="0.2">
      <c r="A235" s="99" t="s">
        <v>976</v>
      </c>
      <c r="B235" s="100" t="s">
        <v>808</v>
      </c>
      <c r="C235" s="100" t="s">
        <v>809</v>
      </c>
      <c r="D235" s="36" t="s">
        <v>125</v>
      </c>
      <c r="E235" s="101"/>
      <c r="F235" s="31" t="str">
        <f t="shared" ref="F235:F290" si="33">A235</f>
        <v>う０１</v>
      </c>
      <c r="G235" s="31" t="str">
        <f t="shared" ref="G235:G286" si="34">B235&amp;C235</f>
        <v>岩花功</v>
      </c>
      <c r="H235" s="36" t="s">
        <v>318</v>
      </c>
      <c r="I235" s="36" t="s">
        <v>12</v>
      </c>
      <c r="J235" s="102">
        <v>1962</v>
      </c>
      <c r="K235" s="33">
        <f>K209</f>
        <v>59</v>
      </c>
      <c r="L235" s="89" t="str">
        <f t="shared" ref="L235:L263" si="35">IF(G235="","",IF(COUNTIF($G$8:$G$402,G235)&gt;1,"2重登録","OK"))</f>
        <v>OK</v>
      </c>
      <c r="M235" s="103" t="s">
        <v>228</v>
      </c>
    </row>
    <row r="236" spans="1:13" s="31" customFormat="1" x14ac:dyDescent="0.2">
      <c r="A236" s="99" t="s">
        <v>977</v>
      </c>
      <c r="B236" s="100" t="s">
        <v>319</v>
      </c>
      <c r="C236" s="100" t="s">
        <v>316</v>
      </c>
      <c r="D236" s="36" t="s">
        <v>125</v>
      </c>
      <c r="E236" s="101"/>
      <c r="F236" s="31" t="str">
        <f t="shared" si="33"/>
        <v>う０２</v>
      </c>
      <c r="G236" s="31" t="str">
        <f t="shared" si="34"/>
        <v>牛道雄介</v>
      </c>
      <c r="H236" s="36" t="s">
        <v>318</v>
      </c>
      <c r="I236" s="29" t="s">
        <v>12</v>
      </c>
      <c r="J236" s="104">
        <v>1978</v>
      </c>
      <c r="K236" s="33">
        <f t="shared" si="28"/>
        <v>48</v>
      </c>
      <c r="L236" s="89" t="str">
        <f t="shared" si="35"/>
        <v>OK</v>
      </c>
      <c r="M236" s="105" t="s">
        <v>212</v>
      </c>
    </row>
    <row r="237" spans="1:13" s="31" customFormat="1" x14ac:dyDescent="0.2">
      <c r="A237" s="99" t="s">
        <v>126</v>
      </c>
      <c r="B237" s="100" t="s">
        <v>978</v>
      </c>
      <c r="C237" s="100" t="s">
        <v>979</v>
      </c>
      <c r="D237" s="36" t="s">
        <v>125</v>
      </c>
      <c r="E237" s="101"/>
      <c r="F237" s="31" t="str">
        <f t="shared" si="33"/>
        <v>う０３</v>
      </c>
      <c r="G237" s="31" t="str">
        <f t="shared" si="34"/>
        <v>久保田勉</v>
      </c>
      <c r="H237" s="36" t="s">
        <v>318</v>
      </c>
      <c r="I237" s="29" t="s">
        <v>12</v>
      </c>
      <c r="J237" s="104">
        <v>1967</v>
      </c>
      <c r="K237" s="33">
        <f t="shared" si="28"/>
        <v>59</v>
      </c>
      <c r="L237" s="89" t="str">
        <f t="shared" si="35"/>
        <v>OK</v>
      </c>
      <c r="M237" s="105" t="s">
        <v>324</v>
      </c>
    </row>
    <row r="238" spans="1:13" s="31" customFormat="1" x14ac:dyDescent="0.2">
      <c r="A238" s="99" t="s">
        <v>127</v>
      </c>
      <c r="B238" s="106" t="s">
        <v>320</v>
      </c>
      <c r="C238" s="106" t="s">
        <v>321</v>
      </c>
      <c r="D238" s="36" t="s">
        <v>125</v>
      </c>
      <c r="E238" s="101"/>
      <c r="F238" s="31" t="str">
        <f t="shared" si="33"/>
        <v>う０４</v>
      </c>
      <c r="G238" s="31" t="str">
        <f t="shared" si="34"/>
        <v>小倉俊郎</v>
      </c>
      <c r="H238" s="36" t="s">
        <v>318</v>
      </c>
      <c r="I238" s="31" t="s">
        <v>12</v>
      </c>
      <c r="J238" s="34">
        <v>1959</v>
      </c>
      <c r="K238" s="33">
        <f t="shared" si="28"/>
        <v>67</v>
      </c>
      <c r="L238" s="89" t="str">
        <f t="shared" si="35"/>
        <v>OK</v>
      </c>
      <c r="M238" s="31" t="s">
        <v>216</v>
      </c>
    </row>
    <row r="239" spans="1:13" s="31" customFormat="1" x14ac:dyDescent="0.2">
      <c r="A239" s="99" t="s">
        <v>128</v>
      </c>
      <c r="B239" s="107" t="s">
        <v>980</v>
      </c>
      <c r="C239" s="107" t="s">
        <v>981</v>
      </c>
      <c r="D239" s="36" t="s">
        <v>125</v>
      </c>
      <c r="E239" s="101"/>
      <c r="F239" s="31" t="str">
        <f t="shared" si="33"/>
        <v>う０５</v>
      </c>
      <c r="G239" s="31" t="str">
        <f t="shared" si="34"/>
        <v>垣内義則</v>
      </c>
      <c r="H239" s="36" t="s">
        <v>318</v>
      </c>
      <c r="I239" s="29" t="s">
        <v>12</v>
      </c>
      <c r="J239" s="104">
        <v>1972</v>
      </c>
      <c r="K239" s="33">
        <f t="shared" si="28"/>
        <v>54</v>
      </c>
      <c r="L239" s="89" t="str">
        <f t="shared" si="35"/>
        <v>OK</v>
      </c>
      <c r="M239" s="108" t="s">
        <v>20</v>
      </c>
    </row>
    <row r="240" spans="1:13" s="31" customFormat="1" x14ac:dyDescent="0.2">
      <c r="A240" s="99" t="s">
        <v>129</v>
      </c>
      <c r="B240" s="109" t="s">
        <v>322</v>
      </c>
      <c r="C240" s="109" t="s">
        <v>323</v>
      </c>
      <c r="D240" s="36" t="s">
        <v>125</v>
      </c>
      <c r="E240" s="101"/>
      <c r="F240" s="31" t="str">
        <f t="shared" si="33"/>
        <v>う０６</v>
      </c>
      <c r="G240" s="31" t="str">
        <f t="shared" si="34"/>
        <v>片岡一寿</v>
      </c>
      <c r="H240" s="36" t="s">
        <v>318</v>
      </c>
      <c r="I240" s="29" t="s">
        <v>12</v>
      </c>
      <c r="J240" s="104">
        <v>1971</v>
      </c>
      <c r="K240" s="33">
        <f t="shared" si="28"/>
        <v>55</v>
      </c>
      <c r="L240" s="89" t="str">
        <f t="shared" si="35"/>
        <v>OK</v>
      </c>
      <c r="M240" s="105" t="s">
        <v>216</v>
      </c>
    </row>
    <row r="241" spans="1:252" s="31" customFormat="1" x14ac:dyDescent="0.2">
      <c r="A241" s="99" t="s">
        <v>130</v>
      </c>
      <c r="B241" s="100" t="s">
        <v>810</v>
      </c>
      <c r="C241" s="100" t="s">
        <v>811</v>
      </c>
      <c r="D241" s="36" t="s">
        <v>125</v>
      </c>
      <c r="E241" s="101"/>
      <c r="F241" s="31" t="str">
        <f t="shared" si="33"/>
        <v>う０７</v>
      </c>
      <c r="G241" s="31" t="str">
        <f t="shared" si="34"/>
        <v>亀井皓太</v>
      </c>
      <c r="H241" s="36" t="s">
        <v>318</v>
      </c>
      <c r="I241" s="36" t="s">
        <v>12</v>
      </c>
      <c r="J241" s="110">
        <v>2003</v>
      </c>
      <c r="K241" s="33">
        <f t="shared" si="28"/>
        <v>23</v>
      </c>
      <c r="L241" s="111" t="str">
        <f t="shared" si="35"/>
        <v>OK</v>
      </c>
      <c r="M241" s="108" t="s">
        <v>20</v>
      </c>
    </row>
    <row r="242" spans="1:252" s="31" customFormat="1" x14ac:dyDescent="0.2">
      <c r="A242" s="99" t="s">
        <v>131</v>
      </c>
      <c r="B242" s="107" t="s">
        <v>810</v>
      </c>
      <c r="C242" s="107" t="s">
        <v>982</v>
      </c>
      <c r="D242" s="36" t="s">
        <v>125</v>
      </c>
      <c r="E242" s="101"/>
      <c r="F242" s="31" t="str">
        <f t="shared" si="33"/>
        <v>う０８</v>
      </c>
      <c r="G242" s="31" t="str">
        <f t="shared" si="34"/>
        <v>亀井雅嗣</v>
      </c>
      <c r="H242" s="36" t="s">
        <v>318</v>
      </c>
      <c r="I242" s="36" t="s">
        <v>12</v>
      </c>
      <c r="J242" s="110">
        <v>1970</v>
      </c>
      <c r="K242" s="33">
        <f t="shared" si="28"/>
        <v>56</v>
      </c>
      <c r="L242" s="31" t="str">
        <f t="shared" si="35"/>
        <v>OK</v>
      </c>
      <c r="M242" s="108" t="s">
        <v>20</v>
      </c>
    </row>
    <row r="243" spans="1:252" s="31" customFormat="1" x14ac:dyDescent="0.2">
      <c r="A243" s="99" t="s">
        <v>132</v>
      </c>
      <c r="B243" s="106" t="s">
        <v>327</v>
      </c>
      <c r="C243" s="106" t="s">
        <v>328</v>
      </c>
      <c r="D243" s="36" t="s">
        <v>125</v>
      </c>
      <c r="E243" s="101"/>
      <c r="F243" s="31" t="str">
        <f t="shared" si="33"/>
        <v>う０９</v>
      </c>
      <c r="G243" s="31" t="str">
        <f t="shared" si="34"/>
        <v>土肥将博</v>
      </c>
      <c r="H243" s="36" t="s">
        <v>318</v>
      </c>
      <c r="I243" s="29" t="s">
        <v>12</v>
      </c>
      <c r="J243" s="112">
        <v>1964</v>
      </c>
      <c r="K243" s="33">
        <f t="shared" si="28"/>
        <v>62</v>
      </c>
      <c r="L243" s="31" t="str">
        <f t="shared" si="35"/>
        <v>OK</v>
      </c>
      <c r="M243" s="113" t="s">
        <v>235</v>
      </c>
    </row>
    <row r="244" spans="1:252" ht="15.75" customHeight="1" x14ac:dyDescent="0.2">
      <c r="A244" s="99" t="s">
        <v>133</v>
      </c>
      <c r="B244" s="107" t="s">
        <v>286</v>
      </c>
      <c r="C244" s="107" t="s">
        <v>812</v>
      </c>
      <c r="D244" s="36" t="s">
        <v>125</v>
      </c>
      <c r="E244" s="101"/>
      <c r="F244" s="31" t="str">
        <f t="shared" si="33"/>
        <v>う１０</v>
      </c>
      <c r="G244" s="31" t="str">
        <f t="shared" si="34"/>
        <v>森寿人</v>
      </c>
      <c r="H244" s="36" t="s">
        <v>318</v>
      </c>
      <c r="I244" s="29" t="s">
        <v>12</v>
      </c>
      <c r="J244" s="32">
        <v>1978</v>
      </c>
      <c r="K244" s="33">
        <f t="shared" si="28"/>
        <v>48</v>
      </c>
      <c r="L244" s="31" t="str">
        <f t="shared" si="35"/>
        <v>OK</v>
      </c>
      <c r="M244" s="31" t="s">
        <v>199</v>
      </c>
    </row>
    <row r="245" spans="1:252" s="31" customFormat="1" x14ac:dyDescent="0.2">
      <c r="A245" s="99" t="s">
        <v>134</v>
      </c>
      <c r="B245" s="114" t="s">
        <v>286</v>
      </c>
      <c r="C245" s="114" t="s">
        <v>983</v>
      </c>
      <c r="D245" s="36" t="s">
        <v>125</v>
      </c>
      <c r="E245" s="101"/>
      <c r="F245" s="31" t="str">
        <f t="shared" si="33"/>
        <v>う１１</v>
      </c>
      <c r="G245" s="31" t="str">
        <f t="shared" si="34"/>
        <v>森健一</v>
      </c>
      <c r="H245" s="36" t="s">
        <v>318</v>
      </c>
      <c r="I245" s="29" t="s">
        <v>12</v>
      </c>
      <c r="J245" s="104">
        <v>1971</v>
      </c>
      <c r="K245" s="33">
        <f t="shared" si="28"/>
        <v>55</v>
      </c>
      <c r="L245" s="89" t="str">
        <f t="shared" si="35"/>
        <v>OK</v>
      </c>
      <c r="M245" s="105" t="s">
        <v>216</v>
      </c>
    </row>
    <row r="246" spans="1:252" x14ac:dyDescent="0.2">
      <c r="A246" s="99" t="s">
        <v>135</v>
      </c>
      <c r="B246" s="114" t="s">
        <v>286</v>
      </c>
      <c r="C246" s="114" t="s">
        <v>984</v>
      </c>
      <c r="D246" s="36" t="s">
        <v>125</v>
      </c>
      <c r="E246" s="101"/>
      <c r="F246" s="31" t="str">
        <f t="shared" si="33"/>
        <v>う１２</v>
      </c>
      <c r="G246" s="31" t="str">
        <f t="shared" si="34"/>
        <v>森皓輝</v>
      </c>
      <c r="H246" s="36" t="s">
        <v>318</v>
      </c>
      <c r="I246" s="31" t="s">
        <v>230</v>
      </c>
      <c r="J246" s="104">
        <v>1998</v>
      </c>
      <c r="K246" s="33">
        <f t="shared" si="28"/>
        <v>28</v>
      </c>
      <c r="L246" s="31" t="str">
        <f t="shared" si="35"/>
        <v>OK</v>
      </c>
      <c r="M246" s="105" t="s">
        <v>228</v>
      </c>
    </row>
    <row r="247" spans="1:252" s="31" customFormat="1" ht="12.75" customHeight="1" x14ac:dyDescent="0.2">
      <c r="A247" s="99" t="s">
        <v>136</v>
      </c>
      <c r="B247" s="109" t="s">
        <v>284</v>
      </c>
      <c r="C247" s="109" t="s">
        <v>330</v>
      </c>
      <c r="D247" s="36" t="s">
        <v>125</v>
      </c>
      <c r="E247" s="101"/>
      <c r="F247" s="31" t="str">
        <f t="shared" si="33"/>
        <v>う１３</v>
      </c>
      <c r="G247" s="31" t="str">
        <f t="shared" si="34"/>
        <v>山本昌紀</v>
      </c>
      <c r="H247" s="36" t="s">
        <v>318</v>
      </c>
      <c r="I247" s="29" t="s">
        <v>12</v>
      </c>
      <c r="J247" s="90">
        <v>1970</v>
      </c>
      <c r="K247" s="33">
        <f t="shared" si="28"/>
        <v>56</v>
      </c>
      <c r="L247" s="31" t="str">
        <f t="shared" si="35"/>
        <v>OK</v>
      </c>
      <c r="M247" s="115" t="s">
        <v>228</v>
      </c>
    </row>
    <row r="248" spans="1:252" s="31" customFormat="1" ht="12.75" customHeight="1" x14ac:dyDescent="0.2">
      <c r="A248" s="99" t="s">
        <v>137</v>
      </c>
      <c r="B248" s="109" t="s">
        <v>284</v>
      </c>
      <c r="C248" s="109" t="s">
        <v>331</v>
      </c>
      <c r="D248" s="36" t="s">
        <v>125</v>
      </c>
      <c r="E248" s="101"/>
      <c r="F248" s="31" t="str">
        <f t="shared" si="33"/>
        <v>う１４</v>
      </c>
      <c r="G248" s="31" t="str">
        <f t="shared" si="34"/>
        <v>山本浩之</v>
      </c>
      <c r="H248" s="36" t="s">
        <v>318</v>
      </c>
      <c r="I248" s="29" t="s">
        <v>12</v>
      </c>
      <c r="J248" s="104">
        <v>1967</v>
      </c>
      <c r="K248" s="33">
        <f t="shared" si="28"/>
        <v>59</v>
      </c>
      <c r="L248" s="31" t="str">
        <f t="shared" si="35"/>
        <v>OK</v>
      </c>
      <c r="M248" s="103" t="s">
        <v>228</v>
      </c>
    </row>
    <row r="249" spans="1:252" s="31" customFormat="1" ht="12.75" customHeight="1" x14ac:dyDescent="0.2">
      <c r="A249" s="99" t="s">
        <v>138</v>
      </c>
      <c r="B249" s="116" t="s">
        <v>300</v>
      </c>
      <c r="C249" s="116" t="s">
        <v>148</v>
      </c>
      <c r="D249" s="36" t="s">
        <v>125</v>
      </c>
      <c r="E249" s="101"/>
      <c r="F249" s="31" t="str">
        <f t="shared" si="33"/>
        <v>う１５</v>
      </c>
      <c r="G249" s="31" t="str">
        <f t="shared" si="34"/>
        <v>吉村淳</v>
      </c>
      <c r="H249" s="36" t="s">
        <v>318</v>
      </c>
      <c r="I249" s="29" t="s">
        <v>12</v>
      </c>
      <c r="J249" s="104">
        <v>1976</v>
      </c>
      <c r="K249" s="33">
        <f t="shared" si="28"/>
        <v>50</v>
      </c>
      <c r="L249" s="31" t="str">
        <f t="shared" si="35"/>
        <v>OK</v>
      </c>
      <c r="M249" s="103" t="s">
        <v>272</v>
      </c>
    </row>
    <row r="250" spans="1:252" x14ac:dyDescent="0.2">
      <c r="A250" s="99" t="s">
        <v>139</v>
      </c>
      <c r="B250" s="106" t="s">
        <v>332</v>
      </c>
      <c r="C250" s="106" t="s">
        <v>333</v>
      </c>
      <c r="D250" s="36" t="s">
        <v>125</v>
      </c>
      <c r="E250" s="101"/>
      <c r="F250" s="31" t="str">
        <f t="shared" si="33"/>
        <v>う１６</v>
      </c>
      <c r="G250" s="31" t="str">
        <f t="shared" si="34"/>
        <v>脇野佳邦</v>
      </c>
      <c r="H250" s="36" t="s">
        <v>318</v>
      </c>
      <c r="I250" s="29" t="s">
        <v>12</v>
      </c>
      <c r="J250" s="104">
        <v>1973</v>
      </c>
      <c r="K250" s="33">
        <f t="shared" si="28"/>
        <v>53</v>
      </c>
      <c r="L250" s="31" t="str">
        <f t="shared" si="35"/>
        <v>OK</v>
      </c>
      <c r="M250" s="103" t="s">
        <v>235</v>
      </c>
    </row>
    <row r="251" spans="1:252" x14ac:dyDescent="0.2">
      <c r="A251" s="99" t="s">
        <v>140</v>
      </c>
      <c r="B251" s="106" t="s">
        <v>317</v>
      </c>
      <c r="C251" s="106" t="s">
        <v>985</v>
      </c>
      <c r="D251" s="36" t="s">
        <v>125</v>
      </c>
      <c r="E251" s="101"/>
      <c r="F251" s="31" t="str">
        <f t="shared" si="33"/>
        <v>う１７</v>
      </c>
      <c r="G251" s="31" t="str">
        <f t="shared" si="34"/>
        <v>中嶋徹</v>
      </c>
      <c r="H251" s="36" t="s">
        <v>318</v>
      </c>
      <c r="I251" s="29" t="s">
        <v>12</v>
      </c>
      <c r="J251" s="104">
        <v>1986</v>
      </c>
      <c r="K251" s="33">
        <f t="shared" si="28"/>
        <v>40</v>
      </c>
      <c r="L251" s="31" t="str">
        <f t="shared" si="35"/>
        <v>OK</v>
      </c>
      <c r="M251" s="103" t="s">
        <v>231</v>
      </c>
    </row>
    <row r="252" spans="1:252" s="115" customFormat="1" x14ac:dyDescent="0.2">
      <c r="A252" s="99" t="s">
        <v>141</v>
      </c>
      <c r="B252" s="114" t="s">
        <v>986</v>
      </c>
      <c r="C252" s="114" t="s">
        <v>987</v>
      </c>
      <c r="D252" s="36" t="s">
        <v>125</v>
      </c>
      <c r="E252" s="101"/>
      <c r="F252" s="31" t="str">
        <f t="shared" si="33"/>
        <v>う１８</v>
      </c>
      <c r="G252" s="31" t="str">
        <f t="shared" si="34"/>
        <v>中田富憲</v>
      </c>
      <c r="H252" s="36" t="s">
        <v>318</v>
      </c>
      <c r="I252" s="31" t="s">
        <v>230</v>
      </c>
      <c r="J252" s="104">
        <v>1961</v>
      </c>
      <c r="K252" s="33">
        <f t="shared" si="28"/>
        <v>65</v>
      </c>
      <c r="L252" s="31" t="str">
        <f t="shared" si="35"/>
        <v>OK</v>
      </c>
      <c r="M252" s="103" t="s">
        <v>568</v>
      </c>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c r="CB252" s="41"/>
      <c r="CC252" s="41"/>
      <c r="CD252" s="41"/>
      <c r="CE252" s="41"/>
      <c r="CF252" s="41"/>
      <c r="CG252" s="41"/>
      <c r="CH252" s="41"/>
      <c r="CI252" s="41"/>
      <c r="CJ252" s="41"/>
      <c r="CK252" s="41"/>
      <c r="CL252" s="41"/>
      <c r="CM252" s="41"/>
      <c r="CN252" s="41"/>
      <c r="CO252" s="41"/>
      <c r="CP252" s="41"/>
      <c r="CQ252" s="41"/>
      <c r="CR252" s="41"/>
      <c r="CS252" s="41"/>
      <c r="CT252" s="41"/>
      <c r="CU252" s="41"/>
      <c r="CV252" s="41"/>
      <c r="CW252" s="41"/>
      <c r="CX252" s="41"/>
      <c r="CY252" s="41"/>
      <c r="CZ252" s="41"/>
      <c r="DA252" s="41"/>
      <c r="DB252" s="41"/>
      <c r="DC252" s="41"/>
      <c r="DD252" s="41"/>
      <c r="DE252" s="41"/>
      <c r="DF252" s="41"/>
      <c r="DG252" s="41"/>
      <c r="DH252" s="41"/>
      <c r="DI252" s="41"/>
      <c r="DJ252" s="41"/>
      <c r="DK252" s="41"/>
      <c r="DL252" s="41"/>
      <c r="DM252" s="41"/>
      <c r="DN252" s="41"/>
      <c r="DO252" s="41"/>
      <c r="DP252" s="41"/>
      <c r="DQ252" s="41"/>
      <c r="DR252" s="41"/>
      <c r="DS252" s="41"/>
      <c r="DT252" s="41"/>
      <c r="DU252" s="41"/>
      <c r="DV252" s="41"/>
      <c r="DW252" s="41"/>
      <c r="DX252" s="41"/>
      <c r="DY252" s="41"/>
      <c r="DZ252" s="41"/>
      <c r="EA252" s="41"/>
      <c r="EB252" s="41"/>
      <c r="EC252" s="41"/>
      <c r="ED252" s="41"/>
      <c r="EE252" s="41"/>
      <c r="EF252" s="41"/>
      <c r="EG252" s="41"/>
      <c r="EH252" s="41"/>
      <c r="EI252" s="41"/>
      <c r="EJ252" s="41"/>
      <c r="EK252" s="41"/>
      <c r="EL252" s="41"/>
      <c r="EM252" s="41"/>
      <c r="EN252" s="41"/>
      <c r="EO252" s="41"/>
      <c r="EP252" s="41"/>
      <c r="EQ252" s="41"/>
      <c r="ER252" s="41"/>
      <c r="ES252" s="41"/>
      <c r="ET252" s="41"/>
      <c r="EU252" s="41"/>
      <c r="EV252" s="41"/>
      <c r="EW252" s="41"/>
      <c r="EX252" s="41"/>
      <c r="EY252" s="41"/>
      <c r="EZ252" s="41"/>
      <c r="FA252" s="41"/>
      <c r="FB252" s="41"/>
      <c r="FC252" s="41"/>
      <c r="FD252" s="41"/>
      <c r="FE252" s="41"/>
      <c r="FF252" s="41"/>
      <c r="FG252" s="41"/>
      <c r="FH252" s="41"/>
      <c r="FI252" s="41"/>
      <c r="FJ252" s="41"/>
      <c r="FK252" s="41"/>
      <c r="FL252" s="41"/>
      <c r="FM252" s="41"/>
      <c r="FN252" s="41"/>
      <c r="FO252" s="41"/>
      <c r="FP252" s="41"/>
      <c r="FQ252" s="41"/>
      <c r="FR252" s="41"/>
      <c r="FS252" s="41"/>
      <c r="FT252" s="41"/>
      <c r="FU252" s="41"/>
      <c r="FV252" s="41"/>
      <c r="FW252" s="41"/>
      <c r="FX252" s="41"/>
      <c r="FY252" s="41"/>
      <c r="FZ252" s="41"/>
      <c r="GA252" s="41"/>
      <c r="GB252" s="41"/>
      <c r="GC252" s="41"/>
      <c r="GD252" s="41"/>
      <c r="GE252" s="41"/>
      <c r="GF252" s="41"/>
      <c r="GG252" s="41"/>
      <c r="GH252" s="41"/>
      <c r="GI252" s="41"/>
      <c r="GJ252" s="41"/>
      <c r="GK252" s="41"/>
      <c r="GL252" s="41"/>
      <c r="GM252" s="41"/>
      <c r="GN252" s="41"/>
      <c r="GO252" s="41"/>
      <c r="GP252" s="41"/>
      <c r="GQ252" s="41"/>
      <c r="GR252" s="41"/>
      <c r="GS252" s="41"/>
      <c r="GT252" s="41"/>
      <c r="GU252" s="41"/>
      <c r="GV252" s="41"/>
      <c r="GW252" s="41"/>
      <c r="GX252" s="41"/>
      <c r="GY252" s="41"/>
      <c r="GZ252" s="41"/>
      <c r="HA252" s="41"/>
      <c r="HB252" s="41"/>
      <c r="HC252" s="41"/>
      <c r="HD252" s="41"/>
      <c r="HE252" s="41"/>
      <c r="HF252" s="41"/>
      <c r="HG252" s="41"/>
      <c r="HH252" s="41"/>
      <c r="HI252" s="41"/>
      <c r="HJ252" s="41"/>
      <c r="HK252" s="41"/>
      <c r="HL252" s="41"/>
      <c r="HM252" s="41"/>
      <c r="HN252" s="41"/>
      <c r="HO252" s="41"/>
      <c r="HP252" s="41"/>
      <c r="HQ252" s="41"/>
      <c r="HR252" s="41"/>
      <c r="HS252" s="41"/>
      <c r="HT252" s="41"/>
      <c r="HU252" s="41"/>
      <c r="HV252" s="41"/>
      <c r="HW252" s="41"/>
      <c r="HX252" s="41"/>
      <c r="HY252" s="41"/>
      <c r="HZ252" s="41"/>
      <c r="IA252" s="41"/>
      <c r="IB252" s="41"/>
      <c r="IC252" s="41"/>
      <c r="ID252" s="41"/>
      <c r="IE252" s="41"/>
      <c r="IF252" s="41"/>
      <c r="IG252" s="41"/>
      <c r="IH252" s="41"/>
      <c r="II252" s="41"/>
      <c r="IJ252" s="41"/>
      <c r="IK252" s="41"/>
      <c r="IL252" s="41"/>
      <c r="IM252" s="41"/>
      <c r="IN252" s="41"/>
      <c r="IO252" s="41"/>
      <c r="IP252" s="41"/>
      <c r="IQ252" s="41"/>
      <c r="IR252" s="41"/>
    </row>
    <row r="253" spans="1:252" x14ac:dyDescent="0.2">
      <c r="A253" s="99" t="s">
        <v>142</v>
      </c>
      <c r="B253" s="117" t="s">
        <v>123</v>
      </c>
      <c r="C253" s="117" t="s">
        <v>124</v>
      </c>
      <c r="D253" s="36" t="s">
        <v>125</v>
      </c>
      <c r="E253" s="101"/>
      <c r="F253" s="31" t="str">
        <f t="shared" si="33"/>
        <v>う１９</v>
      </c>
      <c r="G253" s="31" t="str">
        <f t="shared" si="34"/>
        <v>野村良平</v>
      </c>
      <c r="H253" s="36" t="s">
        <v>318</v>
      </c>
      <c r="I253" s="29" t="s">
        <v>12</v>
      </c>
      <c r="J253" s="104">
        <v>1989</v>
      </c>
      <c r="K253" s="33">
        <f t="shared" si="28"/>
        <v>37</v>
      </c>
      <c r="L253" s="31" t="str">
        <f t="shared" si="35"/>
        <v>OK</v>
      </c>
      <c r="M253" s="103" t="s">
        <v>211</v>
      </c>
    </row>
    <row r="254" spans="1:252" x14ac:dyDescent="0.2">
      <c r="A254" s="99" t="s">
        <v>143</v>
      </c>
      <c r="B254" s="106" t="s">
        <v>988</v>
      </c>
      <c r="C254" s="106" t="s">
        <v>989</v>
      </c>
      <c r="D254" s="36" t="s">
        <v>125</v>
      </c>
      <c r="E254" s="101"/>
      <c r="F254" s="31" t="str">
        <f t="shared" si="33"/>
        <v>う２０</v>
      </c>
      <c r="G254" s="31" t="str">
        <f t="shared" si="34"/>
        <v>利光龍司</v>
      </c>
      <c r="H254" s="36" t="s">
        <v>318</v>
      </c>
      <c r="I254" s="29" t="s">
        <v>12</v>
      </c>
      <c r="J254" s="104">
        <v>1972</v>
      </c>
      <c r="K254" s="33">
        <f t="shared" si="28"/>
        <v>54</v>
      </c>
      <c r="L254" s="31" t="str">
        <f t="shared" si="35"/>
        <v>OK</v>
      </c>
      <c r="M254" s="103" t="s">
        <v>272</v>
      </c>
    </row>
    <row r="255" spans="1:252" x14ac:dyDescent="0.2">
      <c r="A255" s="99" t="s">
        <v>144</v>
      </c>
      <c r="B255" s="106" t="s">
        <v>969</v>
      </c>
      <c r="C255" s="106" t="s">
        <v>990</v>
      </c>
      <c r="D255" s="36" t="s">
        <v>125</v>
      </c>
      <c r="E255" s="101"/>
      <c r="F255" s="31" t="str">
        <f t="shared" si="33"/>
        <v>う２１</v>
      </c>
      <c r="G255" s="31" t="str">
        <f t="shared" si="34"/>
        <v>八木篤司</v>
      </c>
      <c r="H255" s="36" t="s">
        <v>318</v>
      </c>
      <c r="I255" s="29" t="s">
        <v>12</v>
      </c>
      <c r="J255" s="104">
        <v>1973</v>
      </c>
      <c r="K255" s="33">
        <f t="shared" si="28"/>
        <v>53</v>
      </c>
      <c r="L255" s="31" t="str">
        <f t="shared" si="35"/>
        <v>OK</v>
      </c>
      <c r="M255" s="103" t="s">
        <v>199</v>
      </c>
    </row>
    <row r="256" spans="1:252" x14ac:dyDescent="0.2">
      <c r="A256" s="99" t="s">
        <v>145</v>
      </c>
      <c r="B256" s="106" t="s">
        <v>991</v>
      </c>
      <c r="C256" s="106" t="s">
        <v>992</v>
      </c>
      <c r="D256" s="36" t="s">
        <v>125</v>
      </c>
      <c r="E256" s="101"/>
      <c r="F256" s="31" t="str">
        <f t="shared" si="33"/>
        <v>う２２</v>
      </c>
      <c r="G256" s="31" t="str">
        <f t="shared" si="34"/>
        <v>坂田義記</v>
      </c>
      <c r="H256" s="36" t="s">
        <v>318</v>
      </c>
      <c r="I256" s="31" t="s">
        <v>230</v>
      </c>
      <c r="J256" s="104">
        <v>1988</v>
      </c>
      <c r="K256" s="33">
        <f t="shared" si="28"/>
        <v>38</v>
      </c>
      <c r="L256" s="31" t="str">
        <f t="shared" si="35"/>
        <v>OK</v>
      </c>
      <c r="M256" s="103" t="s">
        <v>207</v>
      </c>
    </row>
    <row r="257" spans="1:252" x14ac:dyDescent="0.2">
      <c r="A257" s="99" t="s">
        <v>146</v>
      </c>
      <c r="B257" s="106" t="s">
        <v>325</v>
      </c>
      <c r="C257" s="106" t="s">
        <v>326</v>
      </c>
      <c r="D257" s="36" t="s">
        <v>125</v>
      </c>
      <c r="E257" s="101"/>
      <c r="F257" s="31" t="str">
        <f t="shared" si="33"/>
        <v>う２３</v>
      </c>
      <c r="G257" s="31" t="str">
        <f t="shared" si="34"/>
        <v>竹田圭佑</v>
      </c>
      <c r="H257" s="36" t="s">
        <v>318</v>
      </c>
      <c r="I257" s="31" t="s">
        <v>230</v>
      </c>
      <c r="J257" s="104">
        <v>1982</v>
      </c>
      <c r="K257" s="33">
        <f t="shared" si="28"/>
        <v>44</v>
      </c>
      <c r="L257" s="31" t="str">
        <f t="shared" si="35"/>
        <v>OK</v>
      </c>
      <c r="M257" s="103" t="s">
        <v>290</v>
      </c>
    </row>
    <row r="258" spans="1:252" x14ac:dyDescent="0.2">
      <c r="A258" s="99" t="s">
        <v>147</v>
      </c>
      <c r="B258" s="106" t="s">
        <v>813</v>
      </c>
      <c r="C258" s="106" t="s">
        <v>814</v>
      </c>
      <c r="D258" s="36" t="s">
        <v>125</v>
      </c>
      <c r="E258" s="101"/>
      <c r="F258" s="31" t="str">
        <f t="shared" si="33"/>
        <v>う２４</v>
      </c>
      <c r="G258" s="31" t="str">
        <f t="shared" si="34"/>
        <v>小泉圭一郎</v>
      </c>
      <c r="H258" s="36" t="s">
        <v>318</v>
      </c>
      <c r="I258" s="31" t="s">
        <v>230</v>
      </c>
      <c r="J258" s="104">
        <v>1989</v>
      </c>
      <c r="K258" s="33">
        <f t="shared" si="28"/>
        <v>37</v>
      </c>
      <c r="L258" s="31" t="str">
        <f t="shared" si="35"/>
        <v>OK</v>
      </c>
      <c r="M258" s="105" t="s">
        <v>619</v>
      </c>
    </row>
    <row r="259" spans="1:252" x14ac:dyDescent="0.2">
      <c r="A259" s="99" t="s">
        <v>149</v>
      </c>
      <c r="B259" s="106" t="s">
        <v>993</v>
      </c>
      <c r="C259" s="106" t="s">
        <v>994</v>
      </c>
      <c r="D259" s="36" t="s">
        <v>125</v>
      </c>
      <c r="E259" s="101"/>
      <c r="F259" s="31" t="str">
        <f t="shared" si="33"/>
        <v>う２５</v>
      </c>
      <c r="G259" s="31" t="str">
        <f t="shared" si="34"/>
        <v>渡邊直洋</v>
      </c>
      <c r="H259" s="36" t="s">
        <v>318</v>
      </c>
      <c r="I259" s="29" t="s">
        <v>12</v>
      </c>
      <c r="J259" s="104">
        <v>1988</v>
      </c>
      <c r="K259" s="33">
        <f t="shared" si="28"/>
        <v>38</v>
      </c>
      <c r="L259" s="31" t="str">
        <f t="shared" si="35"/>
        <v>OK</v>
      </c>
      <c r="M259" s="105" t="s">
        <v>289</v>
      </c>
    </row>
    <row r="260" spans="1:252" x14ac:dyDescent="0.2">
      <c r="A260" s="99" t="s">
        <v>150</v>
      </c>
      <c r="B260" s="106" t="s">
        <v>995</v>
      </c>
      <c r="C260" s="106" t="s">
        <v>996</v>
      </c>
      <c r="D260" s="36" t="s">
        <v>125</v>
      </c>
      <c r="E260" s="101"/>
      <c r="F260" s="31" t="str">
        <f t="shared" si="33"/>
        <v>う２６</v>
      </c>
      <c r="G260" s="31" t="str">
        <f t="shared" si="34"/>
        <v>猪師崇人</v>
      </c>
      <c r="H260" s="36" t="s">
        <v>318</v>
      </c>
      <c r="I260" s="29" t="s">
        <v>12</v>
      </c>
      <c r="J260" s="104">
        <v>1985</v>
      </c>
      <c r="K260" s="33">
        <f t="shared" si="28"/>
        <v>41</v>
      </c>
      <c r="L260" s="31" t="str">
        <f t="shared" si="35"/>
        <v>OK</v>
      </c>
      <c r="M260" s="105" t="s">
        <v>289</v>
      </c>
    </row>
    <row r="261" spans="1:252" x14ac:dyDescent="0.2">
      <c r="A261" s="99" t="s">
        <v>151</v>
      </c>
      <c r="B261" s="106" t="s">
        <v>615</v>
      </c>
      <c r="C261" s="106" t="s">
        <v>997</v>
      </c>
      <c r="D261" s="36" t="s">
        <v>125</v>
      </c>
      <c r="E261" s="101"/>
      <c r="F261" s="31" t="str">
        <f t="shared" si="33"/>
        <v>う２７</v>
      </c>
      <c r="G261" s="31" t="str">
        <f t="shared" si="34"/>
        <v>中島章大</v>
      </c>
      <c r="H261" s="36" t="s">
        <v>318</v>
      </c>
      <c r="I261" s="31" t="s">
        <v>230</v>
      </c>
      <c r="J261" s="104">
        <v>1989</v>
      </c>
      <c r="K261" s="33">
        <f t="shared" si="28"/>
        <v>37</v>
      </c>
      <c r="L261" s="31" t="str">
        <f t="shared" si="35"/>
        <v>OK</v>
      </c>
      <c r="M261" s="105" t="s">
        <v>289</v>
      </c>
    </row>
    <row r="262" spans="1:252" x14ac:dyDescent="0.2">
      <c r="A262" s="99" t="s">
        <v>152</v>
      </c>
      <c r="B262" s="106" t="s">
        <v>998</v>
      </c>
      <c r="C262" s="106" t="s">
        <v>999</v>
      </c>
      <c r="D262" s="36" t="s">
        <v>125</v>
      </c>
      <c r="E262" s="101"/>
      <c r="F262" s="31" t="str">
        <f t="shared" si="33"/>
        <v>う２８</v>
      </c>
      <c r="G262" s="31" t="str">
        <f t="shared" si="34"/>
        <v>徳光亮真</v>
      </c>
      <c r="H262" s="36" t="s">
        <v>318</v>
      </c>
      <c r="I262" s="29" t="s">
        <v>12</v>
      </c>
      <c r="J262" s="104">
        <v>1990</v>
      </c>
      <c r="K262" s="33">
        <f t="shared" si="28"/>
        <v>36</v>
      </c>
      <c r="L262" s="31" t="str">
        <f t="shared" si="35"/>
        <v>OK</v>
      </c>
      <c r="M262" s="103" t="s">
        <v>619</v>
      </c>
    </row>
    <row r="263" spans="1:252" x14ac:dyDescent="0.2">
      <c r="A263" s="99" t="s">
        <v>153</v>
      </c>
      <c r="B263" s="106" t="s">
        <v>1000</v>
      </c>
      <c r="C263" s="106" t="s">
        <v>1001</v>
      </c>
      <c r="D263" s="36" t="s">
        <v>125</v>
      </c>
      <c r="E263" s="101"/>
      <c r="F263" s="31" t="str">
        <f t="shared" si="33"/>
        <v>う２９</v>
      </c>
      <c r="G263" s="31" t="str">
        <f t="shared" si="34"/>
        <v>元生光亮</v>
      </c>
      <c r="H263" s="36" t="s">
        <v>318</v>
      </c>
      <c r="I263" s="29" t="s">
        <v>12</v>
      </c>
      <c r="J263" s="104">
        <v>1990</v>
      </c>
      <c r="K263" s="33">
        <f t="shared" si="28"/>
        <v>36</v>
      </c>
      <c r="L263" s="31" t="str">
        <f t="shared" si="35"/>
        <v>OK</v>
      </c>
      <c r="M263" s="103" t="s">
        <v>289</v>
      </c>
    </row>
    <row r="264" spans="1:252" s="31" customFormat="1" x14ac:dyDescent="0.2">
      <c r="A264" s="99" t="s">
        <v>154</v>
      </c>
      <c r="B264" s="54" t="s">
        <v>815</v>
      </c>
      <c r="C264" s="107" t="s">
        <v>816</v>
      </c>
      <c r="D264" s="36" t="s">
        <v>125</v>
      </c>
      <c r="E264" s="30"/>
      <c r="F264" s="31" t="str">
        <f t="shared" si="33"/>
        <v>う３０</v>
      </c>
      <c r="G264" s="31" t="str">
        <f t="shared" si="34"/>
        <v>田中伸一</v>
      </c>
      <c r="H264" s="36" t="s">
        <v>318</v>
      </c>
      <c r="I264" s="115" t="s">
        <v>230</v>
      </c>
      <c r="J264" s="90">
        <v>1964</v>
      </c>
      <c r="K264" s="33">
        <f t="shared" si="28"/>
        <v>62</v>
      </c>
      <c r="L264" s="89" t="str">
        <f>IF(G264="","",IF(COUNTIF($H$4:$H$631,G264)&gt;1,"2重登録","OK"))</f>
        <v>OK</v>
      </c>
      <c r="M264" s="31" t="s">
        <v>214</v>
      </c>
      <c r="N264" s="115"/>
      <c r="O264" s="115"/>
      <c r="P264" s="115"/>
      <c r="Q264" s="115"/>
      <c r="R264" s="115"/>
      <c r="S264" s="115"/>
      <c r="T264" s="115"/>
      <c r="U264" s="115"/>
      <c r="V264" s="115"/>
      <c r="W264" s="115"/>
      <c r="X264" s="115"/>
      <c r="Y264" s="115"/>
      <c r="Z264" s="115"/>
      <c r="AA264" s="115"/>
      <c r="AB264" s="115"/>
      <c r="AC264" s="115"/>
      <c r="AD264" s="115"/>
      <c r="AE264" s="115"/>
      <c r="AF264" s="115"/>
      <c r="AG264" s="115"/>
      <c r="AH264" s="115"/>
      <c r="AI264" s="115"/>
      <c r="AJ264" s="115"/>
      <c r="AK264" s="115"/>
      <c r="AL264" s="115"/>
      <c r="AM264" s="115"/>
      <c r="AN264" s="115"/>
      <c r="AO264" s="115"/>
      <c r="AP264" s="115"/>
      <c r="AQ264" s="115"/>
      <c r="AR264" s="115"/>
      <c r="AS264" s="115"/>
      <c r="AT264" s="115"/>
      <c r="AU264" s="115"/>
      <c r="AV264" s="115"/>
      <c r="AW264" s="115"/>
      <c r="AX264" s="115"/>
      <c r="AY264" s="115"/>
      <c r="AZ264" s="115"/>
      <c r="BA264" s="115"/>
      <c r="BB264" s="115"/>
      <c r="BC264" s="115"/>
      <c r="BD264" s="115"/>
      <c r="BE264" s="115"/>
      <c r="BF264" s="115"/>
      <c r="BG264" s="115"/>
      <c r="BH264" s="115"/>
      <c r="BI264" s="115"/>
      <c r="BJ264" s="115"/>
      <c r="BK264" s="115"/>
      <c r="BL264" s="115"/>
      <c r="BM264" s="115"/>
      <c r="BN264" s="115"/>
      <c r="BO264" s="115"/>
      <c r="BP264" s="115"/>
      <c r="BQ264" s="115"/>
      <c r="BR264" s="115"/>
      <c r="BS264" s="115"/>
      <c r="BT264" s="115"/>
      <c r="BU264" s="115"/>
      <c r="BV264" s="115"/>
      <c r="BW264" s="115"/>
      <c r="BX264" s="115"/>
      <c r="BY264" s="115"/>
      <c r="BZ264" s="115"/>
      <c r="CA264" s="115"/>
      <c r="CB264" s="115"/>
      <c r="CC264" s="115"/>
      <c r="CD264" s="115"/>
      <c r="CE264" s="115"/>
      <c r="CF264" s="115"/>
      <c r="CG264" s="115"/>
      <c r="CH264" s="115"/>
      <c r="CI264" s="115"/>
      <c r="CJ264" s="115"/>
      <c r="CK264" s="115"/>
      <c r="CL264" s="115"/>
      <c r="CM264" s="115"/>
      <c r="CN264" s="115"/>
      <c r="CO264" s="115"/>
      <c r="CP264" s="115"/>
      <c r="CQ264" s="115"/>
      <c r="CR264" s="115"/>
      <c r="CS264" s="115"/>
      <c r="CT264" s="115"/>
      <c r="CU264" s="115"/>
      <c r="CV264" s="115"/>
      <c r="CW264" s="115"/>
      <c r="CX264" s="115"/>
      <c r="CY264" s="115"/>
      <c r="CZ264" s="115"/>
      <c r="DA264" s="115"/>
      <c r="DB264" s="115"/>
      <c r="DC264" s="115"/>
      <c r="DD264" s="115"/>
      <c r="DE264" s="115"/>
      <c r="DF264" s="115"/>
      <c r="DG264" s="115"/>
      <c r="DH264" s="115"/>
      <c r="DI264" s="115"/>
      <c r="DJ264" s="115"/>
      <c r="DK264" s="115"/>
      <c r="DL264" s="115"/>
      <c r="DM264" s="115"/>
      <c r="DN264" s="115"/>
      <c r="DO264" s="115"/>
      <c r="DP264" s="115"/>
      <c r="DQ264" s="115"/>
      <c r="DR264" s="115"/>
      <c r="DS264" s="115"/>
      <c r="DT264" s="115"/>
      <c r="DU264" s="115"/>
      <c r="DV264" s="115"/>
      <c r="DW264" s="115"/>
      <c r="DX264" s="115"/>
      <c r="DY264" s="115"/>
      <c r="DZ264" s="115"/>
      <c r="EA264" s="115"/>
      <c r="EB264" s="115"/>
      <c r="EC264" s="115"/>
      <c r="ED264" s="115"/>
      <c r="EE264" s="115"/>
      <c r="EF264" s="115"/>
      <c r="EG264" s="115"/>
      <c r="EH264" s="115"/>
      <c r="EI264" s="115"/>
      <c r="EJ264" s="115"/>
      <c r="EK264" s="115"/>
      <c r="EL264" s="115"/>
      <c r="EM264" s="115"/>
      <c r="EN264" s="115"/>
      <c r="EO264" s="115"/>
      <c r="EP264" s="115"/>
      <c r="EQ264" s="115"/>
      <c r="ER264" s="115"/>
      <c r="ES264" s="115"/>
      <c r="ET264" s="115"/>
      <c r="EU264" s="115"/>
      <c r="EV264" s="115"/>
      <c r="EW264" s="115"/>
      <c r="EX264" s="115"/>
      <c r="EY264" s="115"/>
      <c r="EZ264" s="115"/>
      <c r="FA264" s="115"/>
      <c r="FB264" s="115"/>
      <c r="FC264" s="115"/>
      <c r="FD264" s="115"/>
      <c r="FE264" s="115"/>
      <c r="FF264" s="115"/>
      <c r="FG264" s="115"/>
      <c r="FH264" s="115"/>
      <c r="FI264" s="115"/>
      <c r="FJ264" s="115"/>
      <c r="FK264" s="115"/>
      <c r="FL264" s="115"/>
      <c r="FM264" s="115"/>
      <c r="FN264" s="115"/>
      <c r="FO264" s="115"/>
      <c r="FP264" s="115"/>
      <c r="FQ264" s="115"/>
      <c r="FR264" s="115"/>
      <c r="FS264" s="115"/>
      <c r="FT264" s="115"/>
      <c r="FU264" s="115"/>
      <c r="FV264" s="115"/>
      <c r="FW264" s="115"/>
      <c r="FX264" s="115"/>
      <c r="FY264" s="115"/>
      <c r="FZ264" s="115"/>
      <c r="GA264" s="115"/>
      <c r="GB264" s="115"/>
      <c r="GC264" s="115"/>
      <c r="GD264" s="115"/>
      <c r="GE264" s="115"/>
      <c r="GF264" s="115"/>
      <c r="GG264" s="115"/>
      <c r="GH264" s="115"/>
      <c r="GI264" s="115"/>
      <c r="GJ264" s="115"/>
      <c r="GK264" s="115"/>
      <c r="GL264" s="115"/>
      <c r="GM264" s="115"/>
      <c r="GN264" s="115"/>
      <c r="GO264" s="115"/>
      <c r="GP264" s="115"/>
      <c r="GQ264" s="115"/>
      <c r="GR264" s="115"/>
      <c r="GS264" s="115"/>
      <c r="GT264" s="115"/>
      <c r="GU264" s="115"/>
      <c r="GV264" s="115"/>
      <c r="GW264" s="115"/>
      <c r="GX264" s="115"/>
      <c r="GY264" s="115"/>
      <c r="GZ264" s="115"/>
      <c r="HA264" s="115"/>
      <c r="HB264" s="115"/>
      <c r="HC264" s="115"/>
      <c r="HD264" s="115"/>
      <c r="HE264" s="115"/>
      <c r="HF264" s="115"/>
      <c r="HG264" s="115"/>
      <c r="HH264" s="115"/>
      <c r="HI264" s="115"/>
      <c r="HJ264" s="115"/>
      <c r="HK264" s="115"/>
      <c r="HL264" s="115"/>
      <c r="HM264" s="115"/>
      <c r="HN264" s="115"/>
      <c r="HO264" s="115"/>
      <c r="HP264" s="115"/>
      <c r="HQ264" s="115"/>
      <c r="HR264" s="115"/>
      <c r="HS264" s="115"/>
      <c r="HT264" s="115"/>
      <c r="HU264" s="115"/>
      <c r="HV264" s="115"/>
      <c r="HW264" s="115"/>
      <c r="HX264" s="115"/>
      <c r="HY264" s="115"/>
      <c r="HZ264" s="115"/>
      <c r="IA264" s="115"/>
      <c r="IB264" s="115"/>
      <c r="IC264" s="115"/>
      <c r="ID264" s="115"/>
      <c r="IE264" s="115"/>
      <c r="IF264" s="115"/>
      <c r="IG264" s="115"/>
      <c r="IH264" s="115"/>
      <c r="II264" s="115"/>
      <c r="IJ264" s="115"/>
      <c r="IK264" s="115"/>
      <c r="IL264" s="115"/>
      <c r="IM264" s="115"/>
      <c r="IN264" s="115"/>
      <c r="IO264" s="115"/>
      <c r="IP264" s="115"/>
      <c r="IQ264" s="115"/>
      <c r="IR264" s="115"/>
    </row>
    <row r="265" spans="1:252" ht="14.4" x14ac:dyDescent="0.2">
      <c r="A265" s="99" t="s">
        <v>156</v>
      </c>
      <c r="B265" s="118" t="s">
        <v>817</v>
      </c>
      <c r="C265" s="118" t="s">
        <v>818</v>
      </c>
      <c r="D265" s="36" t="s">
        <v>125</v>
      </c>
      <c r="E265" s="108"/>
      <c r="F265" s="31" t="str">
        <f t="shared" si="33"/>
        <v>う３１</v>
      </c>
      <c r="G265" s="34" t="str">
        <f t="shared" si="34"/>
        <v>原田真稔</v>
      </c>
      <c r="H265" s="36" t="s">
        <v>318</v>
      </c>
      <c r="I265" s="71" t="s">
        <v>12</v>
      </c>
      <c r="J265" s="119">
        <v>1974</v>
      </c>
      <c r="K265" s="33">
        <f t="shared" ref="K265:K301" si="36">IF(J265="","",(2026-J265))</f>
        <v>52</v>
      </c>
      <c r="L265" s="72" t="str">
        <f>IF(G265="","",IF(COUNTIF($G$47:$G$451,G265)&gt;1,"2重登録","OK"))</f>
        <v>OK</v>
      </c>
      <c r="M265" s="120" t="s">
        <v>216</v>
      </c>
    </row>
    <row r="266" spans="1:252" ht="14.4" x14ac:dyDescent="0.2">
      <c r="A266" s="99" t="s">
        <v>157</v>
      </c>
      <c r="B266" s="121" t="s">
        <v>819</v>
      </c>
      <c r="C266" s="121" t="s">
        <v>820</v>
      </c>
      <c r="D266" s="36" t="s">
        <v>125</v>
      </c>
      <c r="E266" s="108"/>
      <c r="F266" s="31" t="str">
        <f t="shared" si="33"/>
        <v>う３２</v>
      </c>
      <c r="G266" s="34" t="str">
        <f t="shared" si="34"/>
        <v>谷本健人</v>
      </c>
      <c r="H266" s="36" t="s">
        <v>318</v>
      </c>
      <c r="I266" s="71" t="s">
        <v>12</v>
      </c>
      <c r="J266" s="119">
        <v>1967</v>
      </c>
      <c r="K266" s="33">
        <f t="shared" si="36"/>
        <v>59</v>
      </c>
      <c r="L266" s="72" t="str">
        <f>IF(G266="","",IF(COUNTIF($G$47:$G$451,G266)&gt;1,"2重登録","OK"))</f>
        <v>OK</v>
      </c>
      <c r="M266" s="120" t="s">
        <v>202</v>
      </c>
    </row>
    <row r="267" spans="1:252" ht="14.4" x14ac:dyDescent="0.2">
      <c r="A267" s="99" t="s">
        <v>158</v>
      </c>
      <c r="B267" s="121" t="s">
        <v>317</v>
      </c>
      <c r="C267" s="121" t="s">
        <v>821</v>
      </c>
      <c r="D267" s="36" t="s">
        <v>125</v>
      </c>
      <c r="E267" s="108"/>
      <c r="F267" s="31" t="str">
        <f t="shared" si="33"/>
        <v>う３３</v>
      </c>
      <c r="G267" s="34" t="str">
        <f t="shared" si="34"/>
        <v>中嶋優人</v>
      </c>
      <c r="H267" s="36" t="s">
        <v>318</v>
      </c>
      <c r="I267" s="71" t="s">
        <v>12</v>
      </c>
      <c r="J267" s="119">
        <v>1997</v>
      </c>
      <c r="K267" s="33">
        <f t="shared" si="36"/>
        <v>29</v>
      </c>
      <c r="L267" s="72" t="str">
        <f>IF(G267="","",IF(COUNTIF($G$47:$G$451,G267)&gt;1,"2重登録","OK"))</f>
        <v>OK</v>
      </c>
      <c r="M267" s="120" t="s">
        <v>231</v>
      </c>
    </row>
    <row r="268" spans="1:252" ht="14.4" x14ac:dyDescent="0.2">
      <c r="A268" s="99" t="s">
        <v>159</v>
      </c>
      <c r="B268" s="121" t="s">
        <v>822</v>
      </c>
      <c r="C268" s="121" t="s">
        <v>823</v>
      </c>
      <c r="D268" s="36" t="s">
        <v>125</v>
      </c>
      <c r="E268" s="108"/>
      <c r="F268" s="31" t="str">
        <f t="shared" si="33"/>
        <v>う３４</v>
      </c>
      <c r="G268" s="34" t="str">
        <f t="shared" si="34"/>
        <v>赤岡景伍</v>
      </c>
      <c r="H268" s="36" t="s">
        <v>318</v>
      </c>
      <c r="I268" s="71" t="s">
        <v>12</v>
      </c>
      <c r="J268" s="119">
        <v>1999</v>
      </c>
      <c r="K268" s="33">
        <f t="shared" si="36"/>
        <v>27</v>
      </c>
      <c r="L268" s="72" t="str">
        <f>IF(G268="","",IF(COUNTIF($G$47:$G$451,G268)&gt;1,"2重登録","OK"))</f>
        <v>OK</v>
      </c>
      <c r="M268" s="120" t="s">
        <v>231</v>
      </c>
    </row>
    <row r="269" spans="1:252" ht="14.4" x14ac:dyDescent="0.2">
      <c r="A269" s="99" t="s">
        <v>160</v>
      </c>
      <c r="B269" s="121" t="s">
        <v>824</v>
      </c>
      <c r="C269" s="121" t="s">
        <v>825</v>
      </c>
      <c r="D269" s="36" t="s">
        <v>125</v>
      </c>
      <c r="E269" s="108"/>
      <c r="F269" s="31" t="str">
        <f t="shared" si="33"/>
        <v>う３５</v>
      </c>
      <c r="G269" s="34" t="str">
        <f t="shared" si="34"/>
        <v>安井栄司</v>
      </c>
      <c r="H269" s="36" t="s">
        <v>318</v>
      </c>
      <c r="I269" s="71" t="s">
        <v>12</v>
      </c>
      <c r="J269" s="119">
        <v>1964</v>
      </c>
      <c r="K269" s="33">
        <f t="shared" si="36"/>
        <v>62</v>
      </c>
      <c r="L269" s="72" t="str">
        <f>IF(G269="","",IF(COUNTIF($G$47:$G$451,G269)&gt;1,"2重登録","OK"))</f>
        <v>OK</v>
      </c>
      <c r="M269" s="120" t="s">
        <v>272</v>
      </c>
    </row>
    <row r="270" spans="1:252" x14ac:dyDescent="0.2">
      <c r="A270" s="99" t="s">
        <v>161</v>
      </c>
      <c r="B270" s="122" t="s">
        <v>1002</v>
      </c>
      <c r="C270" s="122" t="s">
        <v>973</v>
      </c>
      <c r="D270" s="36" t="s">
        <v>125</v>
      </c>
      <c r="E270" s="101"/>
      <c r="F270" s="31" t="str">
        <f t="shared" si="33"/>
        <v>う３６</v>
      </c>
      <c r="G270" s="31" t="str">
        <f t="shared" si="34"/>
        <v>今井順子</v>
      </c>
      <c r="H270" s="36" t="s">
        <v>318</v>
      </c>
      <c r="I270" s="81" t="s">
        <v>210</v>
      </c>
      <c r="J270" s="104">
        <v>1957</v>
      </c>
      <c r="K270" s="33">
        <f t="shared" si="36"/>
        <v>69</v>
      </c>
      <c r="L270" s="31" t="str">
        <f t="shared" ref="L270:L283" si="37">IF(G270="","",IF(COUNTIF($G$8:$G$402,G270)&gt;1,"2重登録","OK"))</f>
        <v>OK</v>
      </c>
      <c r="M270" s="123" t="s">
        <v>238</v>
      </c>
    </row>
    <row r="271" spans="1:252" x14ac:dyDescent="0.2">
      <c r="A271" s="99" t="s">
        <v>162</v>
      </c>
      <c r="B271" s="122" t="s">
        <v>340</v>
      </c>
      <c r="C271" s="122" t="s">
        <v>1003</v>
      </c>
      <c r="D271" s="36" t="s">
        <v>125</v>
      </c>
      <c r="E271" s="101"/>
      <c r="F271" s="31" t="str">
        <f t="shared" si="33"/>
        <v>う３７</v>
      </c>
      <c r="G271" s="31" t="str">
        <f t="shared" si="34"/>
        <v>伊吹邦子</v>
      </c>
      <c r="H271" s="36" t="s">
        <v>318</v>
      </c>
      <c r="I271" s="81" t="s">
        <v>210</v>
      </c>
      <c r="J271" s="102">
        <v>1969</v>
      </c>
      <c r="K271" s="33">
        <f t="shared" si="36"/>
        <v>57</v>
      </c>
      <c r="L271" s="31" t="str">
        <f t="shared" si="37"/>
        <v>OK</v>
      </c>
      <c r="M271" s="108" t="s">
        <v>199</v>
      </c>
    </row>
    <row r="272" spans="1:252" x14ac:dyDescent="0.2">
      <c r="A272" s="99" t="s">
        <v>163</v>
      </c>
      <c r="B272" s="124" t="s">
        <v>334</v>
      </c>
      <c r="C272" s="124" t="s">
        <v>335</v>
      </c>
      <c r="D272" s="36" t="s">
        <v>125</v>
      </c>
      <c r="E272" s="101"/>
      <c r="F272" s="31" t="str">
        <f t="shared" si="33"/>
        <v>う３８</v>
      </c>
      <c r="G272" s="31" t="str">
        <f t="shared" si="34"/>
        <v>植垣貴美子</v>
      </c>
      <c r="H272" s="36" t="s">
        <v>318</v>
      </c>
      <c r="I272" s="125" t="s">
        <v>210</v>
      </c>
      <c r="J272" s="110">
        <v>1965</v>
      </c>
      <c r="K272" s="33">
        <f t="shared" si="36"/>
        <v>61</v>
      </c>
      <c r="L272" s="31" t="str">
        <f t="shared" si="37"/>
        <v>OK</v>
      </c>
      <c r="M272" s="126" t="s">
        <v>213</v>
      </c>
    </row>
    <row r="273" spans="1:251" x14ac:dyDescent="0.2">
      <c r="A273" s="99" t="s">
        <v>164</v>
      </c>
      <c r="B273" s="127" t="s">
        <v>1004</v>
      </c>
      <c r="C273" s="127" t="s">
        <v>1005</v>
      </c>
      <c r="D273" s="36" t="s">
        <v>125</v>
      </c>
      <c r="E273" s="101"/>
      <c r="F273" s="31" t="str">
        <f t="shared" si="33"/>
        <v>う３９</v>
      </c>
      <c r="G273" s="31" t="str">
        <f t="shared" si="34"/>
        <v>牛道心</v>
      </c>
      <c r="H273" s="36" t="s">
        <v>318</v>
      </c>
      <c r="I273" s="81" t="s">
        <v>210</v>
      </c>
      <c r="J273" s="90">
        <v>1978</v>
      </c>
      <c r="K273" s="33">
        <f t="shared" si="36"/>
        <v>48</v>
      </c>
      <c r="L273" s="31" t="str">
        <f t="shared" si="37"/>
        <v>OK</v>
      </c>
      <c r="M273" s="115" t="s">
        <v>212</v>
      </c>
    </row>
    <row r="274" spans="1:251" x14ac:dyDescent="0.2">
      <c r="A274" s="99" t="s">
        <v>165</v>
      </c>
      <c r="B274" s="127" t="s">
        <v>336</v>
      </c>
      <c r="C274" s="127" t="s">
        <v>337</v>
      </c>
      <c r="D274" s="36" t="s">
        <v>125</v>
      </c>
      <c r="E274" s="101"/>
      <c r="F274" s="31" t="str">
        <f t="shared" si="33"/>
        <v>う４０</v>
      </c>
      <c r="G274" s="31" t="str">
        <f t="shared" si="34"/>
        <v>梅田陽子</v>
      </c>
      <c r="H274" s="36" t="s">
        <v>318</v>
      </c>
      <c r="I274" s="81" t="s">
        <v>210</v>
      </c>
      <c r="J274" s="90">
        <v>1969</v>
      </c>
      <c r="K274" s="33">
        <f t="shared" si="36"/>
        <v>57</v>
      </c>
      <c r="L274" s="31" t="str">
        <f t="shared" si="37"/>
        <v>OK</v>
      </c>
      <c r="M274" s="108" t="s">
        <v>216</v>
      </c>
    </row>
    <row r="275" spans="1:251" x14ac:dyDescent="0.2">
      <c r="A275" s="99" t="s">
        <v>166</v>
      </c>
      <c r="B275" s="127" t="s">
        <v>980</v>
      </c>
      <c r="C275" s="127" t="s">
        <v>1006</v>
      </c>
      <c r="D275" s="36" t="s">
        <v>125</v>
      </c>
      <c r="E275" s="101"/>
      <c r="F275" s="31" t="str">
        <f t="shared" si="33"/>
        <v>う４１</v>
      </c>
      <c r="G275" s="31" t="str">
        <f t="shared" si="34"/>
        <v>垣内美香</v>
      </c>
      <c r="H275" s="36" t="s">
        <v>318</v>
      </c>
      <c r="I275" s="81" t="s">
        <v>210</v>
      </c>
      <c r="J275" s="102">
        <v>1968</v>
      </c>
      <c r="K275" s="33">
        <f t="shared" si="36"/>
        <v>58</v>
      </c>
      <c r="L275" s="31" t="str">
        <f t="shared" si="37"/>
        <v>OK</v>
      </c>
      <c r="M275" s="126" t="s">
        <v>235</v>
      </c>
    </row>
    <row r="276" spans="1:251" x14ac:dyDescent="0.2">
      <c r="A276" s="99" t="s">
        <v>167</v>
      </c>
      <c r="B276" s="128" t="s">
        <v>338</v>
      </c>
      <c r="C276" s="128" t="s">
        <v>1007</v>
      </c>
      <c r="D276" s="36" t="s">
        <v>125</v>
      </c>
      <c r="E276" s="101"/>
      <c r="F276" s="31" t="str">
        <f t="shared" si="33"/>
        <v>う４２</v>
      </c>
      <c r="G276" s="31" t="str">
        <f t="shared" si="34"/>
        <v>辻佳子</v>
      </c>
      <c r="H276" s="36" t="s">
        <v>318</v>
      </c>
      <c r="I276" s="81" t="s">
        <v>210</v>
      </c>
      <c r="J276" s="129">
        <v>1973</v>
      </c>
      <c r="K276" s="33">
        <f t="shared" si="36"/>
        <v>53</v>
      </c>
      <c r="L276" s="31" t="str">
        <f t="shared" si="37"/>
        <v>OK</v>
      </c>
      <c r="M276" s="103" t="s">
        <v>199</v>
      </c>
    </row>
    <row r="277" spans="1:251" x14ac:dyDescent="0.2">
      <c r="A277" s="99" t="s">
        <v>168</v>
      </c>
      <c r="B277" s="127" t="s">
        <v>339</v>
      </c>
      <c r="C277" s="127" t="s">
        <v>1008</v>
      </c>
      <c r="D277" s="36" t="s">
        <v>125</v>
      </c>
      <c r="E277" s="101"/>
      <c r="F277" s="31" t="str">
        <f t="shared" si="33"/>
        <v>う４３</v>
      </c>
      <c r="G277" s="31" t="str">
        <f t="shared" si="34"/>
        <v>苗村直子</v>
      </c>
      <c r="H277" s="36" t="s">
        <v>318</v>
      </c>
      <c r="I277" s="81" t="s">
        <v>210</v>
      </c>
      <c r="J277" s="129">
        <v>1974</v>
      </c>
      <c r="K277" s="33">
        <f t="shared" si="36"/>
        <v>52</v>
      </c>
      <c r="L277" s="31" t="str">
        <f t="shared" si="37"/>
        <v>OK</v>
      </c>
      <c r="M277" s="103" t="s">
        <v>1009</v>
      </c>
    </row>
    <row r="278" spans="1:251" x14ac:dyDescent="0.2">
      <c r="A278" s="99" t="s">
        <v>169</v>
      </c>
      <c r="B278" s="127" t="s">
        <v>1010</v>
      </c>
      <c r="C278" s="127" t="s">
        <v>1011</v>
      </c>
      <c r="D278" s="36" t="s">
        <v>125</v>
      </c>
      <c r="E278" s="101"/>
      <c r="F278" s="31" t="str">
        <f t="shared" si="33"/>
        <v>う４４</v>
      </c>
      <c r="G278" s="31" t="str">
        <f t="shared" si="34"/>
        <v>藤田博美</v>
      </c>
      <c r="H278" s="36" t="s">
        <v>318</v>
      </c>
      <c r="I278" s="81" t="s">
        <v>210</v>
      </c>
      <c r="J278" s="112">
        <v>1970</v>
      </c>
      <c r="K278" s="33">
        <f t="shared" si="36"/>
        <v>56</v>
      </c>
      <c r="L278" s="31" t="str">
        <f t="shared" si="37"/>
        <v>OK</v>
      </c>
      <c r="M278" s="103" t="s">
        <v>13</v>
      </c>
    </row>
    <row r="279" spans="1:251" x14ac:dyDescent="0.2">
      <c r="A279" s="99" t="s">
        <v>170</v>
      </c>
      <c r="B279" s="130" t="s">
        <v>155</v>
      </c>
      <c r="C279" s="130" t="s">
        <v>1012</v>
      </c>
      <c r="D279" s="36" t="s">
        <v>125</v>
      </c>
      <c r="E279" s="101"/>
      <c r="F279" s="31" t="str">
        <f t="shared" si="33"/>
        <v>う４５</v>
      </c>
      <c r="G279" s="31" t="str">
        <f t="shared" si="34"/>
        <v>竹下光代</v>
      </c>
      <c r="H279" s="36" t="s">
        <v>318</v>
      </c>
      <c r="I279" s="81" t="s">
        <v>210</v>
      </c>
      <c r="J279" s="104">
        <v>1974</v>
      </c>
      <c r="K279" s="33">
        <f t="shared" si="36"/>
        <v>52</v>
      </c>
      <c r="L279" s="31" t="str">
        <f t="shared" si="37"/>
        <v>OK</v>
      </c>
      <c r="M279" s="123" t="s">
        <v>238</v>
      </c>
    </row>
    <row r="280" spans="1:251" x14ac:dyDescent="0.2">
      <c r="A280" s="99" t="s">
        <v>171</v>
      </c>
      <c r="B280" s="122" t="s">
        <v>122</v>
      </c>
      <c r="C280" s="122" t="s">
        <v>1013</v>
      </c>
      <c r="D280" s="36" t="s">
        <v>125</v>
      </c>
      <c r="E280" s="101"/>
      <c r="F280" s="31" t="str">
        <f t="shared" si="33"/>
        <v>う４６</v>
      </c>
      <c r="G280" s="31" t="str">
        <f t="shared" si="34"/>
        <v>姫井亜利沙</v>
      </c>
      <c r="H280" s="36" t="s">
        <v>318</v>
      </c>
      <c r="I280" s="81" t="s">
        <v>210</v>
      </c>
      <c r="J280" s="104">
        <v>1982</v>
      </c>
      <c r="K280" s="33">
        <f t="shared" si="36"/>
        <v>44</v>
      </c>
      <c r="L280" s="31" t="str">
        <f t="shared" si="37"/>
        <v>OK</v>
      </c>
      <c r="M280" s="103" t="s">
        <v>199</v>
      </c>
    </row>
    <row r="281" spans="1:251" x14ac:dyDescent="0.2">
      <c r="A281" s="99" t="s">
        <v>826</v>
      </c>
      <c r="B281" s="127" t="s">
        <v>1014</v>
      </c>
      <c r="C281" s="127" t="s">
        <v>1015</v>
      </c>
      <c r="D281" s="36" t="s">
        <v>125</v>
      </c>
      <c r="E281" s="101"/>
      <c r="F281" s="31" t="str">
        <f t="shared" si="33"/>
        <v>う４７</v>
      </c>
      <c r="G281" s="31" t="str">
        <f t="shared" si="34"/>
        <v>村田彩子</v>
      </c>
      <c r="H281" s="36" t="s">
        <v>318</v>
      </c>
      <c r="I281" s="81" t="s">
        <v>210</v>
      </c>
      <c r="J281" s="104">
        <v>1968</v>
      </c>
      <c r="K281" s="33">
        <f t="shared" si="36"/>
        <v>58</v>
      </c>
      <c r="L281" s="31" t="str">
        <f t="shared" si="37"/>
        <v>OK</v>
      </c>
      <c r="M281" s="103" t="s">
        <v>235</v>
      </c>
    </row>
    <row r="282" spans="1:251" x14ac:dyDescent="0.2">
      <c r="A282" s="99" t="s">
        <v>827</v>
      </c>
      <c r="B282" s="127" t="s">
        <v>1016</v>
      </c>
      <c r="C282" s="127" t="s">
        <v>1017</v>
      </c>
      <c r="D282" s="36" t="s">
        <v>125</v>
      </c>
      <c r="E282" s="101"/>
      <c r="F282" s="31" t="str">
        <f t="shared" si="33"/>
        <v>う４８</v>
      </c>
      <c r="G282" s="31" t="str">
        <f t="shared" si="34"/>
        <v>村川庸子</v>
      </c>
      <c r="H282" s="36" t="s">
        <v>318</v>
      </c>
      <c r="I282" s="81" t="s">
        <v>210</v>
      </c>
      <c r="J282" s="104">
        <v>1969</v>
      </c>
      <c r="K282" s="33">
        <f t="shared" si="36"/>
        <v>57</v>
      </c>
      <c r="L282" s="31" t="str">
        <f t="shared" si="37"/>
        <v>OK</v>
      </c>
      <c r="M282" s="103" t="s">
        <v>345</v>
      </c>
    </row>
    <row r="283" spans="1:251" s="31" customFormat="1" x14ac:dyDescent="0.2">
      <c r="A283" s="99" t="s">
        <v>828</v>
      </c>
      <c r="B283" s="127" t="s">
        <v>1018</v>
      </c>
      <c r="C283" s="127" t="s">
        <v>1019</v>
      </c>
      <c r="D283" s="36" t="s">
        <v>125</v>
      </c>
      <c r="E283" s="131"/>
      <c r="F283" s="31" t="str">
        <f t="shared" si="33"/>
        <v>う４９</v>
      </c>
      <c r="G283" s="31" t="str">
        <f t="shared" si="34"/>
        <v>古株淳子</v>
      </c>
      <c r="H283" s="36" t="s">
        <v>318</v>
      </c>
      <c r="I283" s="81" t="s">
        <v>210</v>
      </c>
      <c r="J283" s="132">
        <v>1968</v>
      </c>
      <c r="K283" s="33">
        <f t="shared" si="36"/>
        <v>58</v>
      </c>
      <c r="L283" s="31" t="str">
        <f t="shared" si="37"/>
        <v>OK</v>
      </c>
      <c r="M283" s="133" t="s">
        <v>315</v>
      </c>
      <c r="N283" s="115"/>
      <c r="O283" s="115"/>
      <c r="P283" s="115"/>
      <c r="Q283" s="115"/>
      <c r="R283" s="115"/>
      <c r="S283" s="115"/>
      <c r="T283" s="115"/>
      <c r="U283" s="115"/>
      <c r="V283" s="115"/>
      <c r="W283" s="115"/>
      <c r="X283" s="115"/>
      <c r="Y283" s="115"/>
      <c r="Z283" s="115"/>
      <c r="AA283" s="115"/>
      <c r="AB283" s="115"/>
      <c r="AC283" s="115"/>
      <c r="AD283" s="115"/>
      <c r="AE283" s="115"/>
      <c r="AF283" s="115"/>
      <c r="AG283" s="115"/>
      <c r="AH283" s="115"/>
      <c r="AI283" s="115"/>
      <c r="AJ283" s="115"/>
      <c r="AK283" s="115"/>
      <c r="AL283" s="115"/>
      <c r="AM283" s="115"/>
      <c r="AN283" s="115"/>
      <c r="AO283" s="115"/>
      <c r="AP283" s="115"/>
      <c r="AQ283" s="115"/>
      <c r="AR283" s="115"/>
      <c r="AS283" s="115"/>
      <c r="AT283" s="115"/>
      <c r="AU283" s="115"/>
      <c r="AV283" s="115"/>
      <c r="AW283" s="115"/>
      <c r="AX283" s="115"/>
      <c r="AY283" s="115"/>
      <c r="AZ283" s="115"/>
      <c r="BA283" s="115"/>
      <c r="BB283" s="115"/>
      <c r="BC283" s="115"/>
      <c r="BD283" s="115"/>
      <c r="BE283" s="115"/>
      <c r="BF283" s="115"/>
      <c r="BG283" s="115"/>
      <c r="BH283" s="115"/>
      <c r="BI283" s="115"/>
      <c r="BJ283" s="115"/>
      <c r="BK283" s="115"/>
      <c r="BL283" s="115"/>
      <c r="BM283" s="115"/>
      <c r="BN283" s="115"/>
      <c r="BO283" s="115"/>
      <c r="BP283" s="115"/>
      <c r="BQ283" s="115"/>
      <c r="BR283" s="115"/>
      <c r="BS283" s="115"/>
      <c r="BT283" s="115"/>
      <c r="BU283" s="115"/>
      <c r="BV283" s="115"/>
      <c r="BW283" s="115"/>
      <c r="BX283" s="115"/>
      <c r="BY283" s="115"/>
      <c r="BZ283" s="115"/>
      <c r="CA283" s="115"/>
      <c r="CB283" s="115"/>
      <c r="CC283" s="115"/>
      <c r="CD283" s="115"/>
      <c r="CE283" s="115"/>
      <c r="CF283" s="115"/>
      <c r="CG283" s="115"/>
      <c r="CH283" s="115"/>
      <c r="CI283" s="115"/>
      <c r="CJ283" s="115"/>
      <c r="CK283" s="115"/>
      <c r="CL283" s="115"/>
      <c r="CM283" s="115"/>
      <c r="CN283" s="115"/>
      <c r="CO283" s="115"/>
      <c r="CP283" s="115"/>
      <c r="CQ283" s="115"/>
      <c r="CR283" s="115"/>
      <c r="CS283" s="115"/>
      <c r="CT283" s="115"/>
      <c r="CU283" s="115"/>
      <c r="CV283" s="115"/>
      <c r="CW283" s="115"/>
      <c r="CX283" s="115"/>
      <c r="CY283" s="115"/>
      <c r="CZ283" s="115"/>
      <c r="DA283" s="115"/>
      <c r="DB283" s="115"/>
      <c r="DC283" s="115"/>
      <c r="DD283" s="115"/>
      <c r="DE283" s="115"/>
      <c r="DF283" s="115"/>
      <c r="DG283" s="115"/>
      <c r="DH283" s="115"/>
      <c r="DI283" s="115"/>
      <c r="DJ283" s="115"/>
      <c r="DK283" s="115"/>
      <c r="DL283" s="115"/>
      <c r="DM283" s="115"/>
      <c r="DN283" s="115"/>
      <c r="DO283" s="115"/>
      <c r="DP283" s="115"/>
      <c r="DQ283" s="115"/>
      <c r="DR283" s="115"/>
      <c r="DS283" s="115"/>
      <c r="DT283" s="115"/>
      <c r="DU283" s="115"/>
      <c r="DV283" s="115"/>
      <c r="DW283" s="115"/>
      <c r="DX283" s="115"/>
      <c r="DY283" s="115"/>
      <c r="DZ283" s="115"/>
      <c r="EA283" s="115"/>
      <c r="EB283" s="115"/>
      <c r="EC283" s="115"/>
      <c r="ED283" s="115"/>
      <c r="EE283" s="115"/>
      <c r="EF283" s="115"/>
      <c r="EG283" s="115"/>
      <c r="EH283" s="115"/>
      <c r="EI283" s="115"/>
      <c r="EJ283" s="115"/>
      <c r="EK283" s="115"/>
      <c r="EL283" s="115"/>
      <c r="EM283" s="115"/>
      <c r="EN283" s="115"/>
      <c r="EO283" s="115"/>
      <c r="EP283" s="115"/>
      <c r="EQ283" s="115"/>
      <c r="ER283" s="115"/>
      <c r="ES283" s="115"/>
      <c r="ET283" s="115"/>
      <c r="EU283" s="115"/>
      <c r="EV283" s="115"/>
      <c r="EW283" s="115"/>
      <c r="EX283" s="115"/>
      <c r="EY283" s="115"/>
      <c r="EZ283" s="115"/>
      <c r="FA283" s="115"/>
      <c r="FB283" s="115"/>
      <c r="FC283" s="115"/>
      <c r="FD283" s="115"/>
      <c r="FE283" s="115"/>
      <c r="FF283" s="115"/>
      <c r="FG283" s="115"/>
      <c r="FH283" s="115"/>
      <c r="FI283" s="115"/>
      <c r="FJ283" s="115"/>
      <c r="FK283" s="115"/>
      <c r="FL283" s="115"/>
      <c r="FM283" s="115"/>
      <c r="FN283" s="115"/>
      <c r="FO283" s="115"/>
      <c r="FP283" s="115"/>
      <c r="FQ283" s="115"/>
      <c r="FR283" s="115"/>
      <c r="FS283" s="115"/>
      <c r="FT283" s="115"/>
      <c r="FU283" s="115"/>
      <c r="FV283" s="115"/>
      <c r="FW283" s="115"/>
      <c r="FX283" s="115"/>
      <c r="FY283" s="115"/>
      <c r="FZ283" s="115"/>
      <c r="GA283" s="115"/>
      <c r="GB283" s="115"/>
      <c r="GC283" s="115"/>
      <c r="GD283" s="115"/>
      <c r="GE283" s="115"/>
      <c r="GF283" s="115"/>
      <c r="GG283" s="115"/>
      <c r="GH283" s="115"/>
      <c r="GI283" s="115"/>
      <c r="GJ283" s="115"/>
      <c r="GK283" s="115"/>
      <c r="GL283" s="115"/>
      <c r="GM283" s="115"/>
      <c r="GN283" s="115"/>
      <c r="GO283" s="115"/>
      <c r="GP283" s="115"/>
      <c r="GQ283" s="115"/>
      <c r="GR283" s="115"/>
      <c r="GS283" s="115"/>
      <c r="GT283" s="115"/>
      <c r="GU283" s="115"/>
      <c r="GV283" s="115"/>
      <c r="GW283" s="115"/>
      <c r="GX283" s="115"/>
      <c r="GY283" s="115"/>
      <c r="GZ283" s="115"/>
      <c r="HA283" s="115"/>
      <c r="HB283" s="115"/>
      <c r="HC283" s="115"/>
      <c r="HD283" s="115"/>
      <c r="HE283" s="115"/>
      <c r="HF283" s="115"/>
      <c r="HG283" s="115"/>
      <c r="HH283" s="115"/>
      <c r="HI283" s="115"/>
      <c r="HJ283" s="115"/>
      <c r="HK283" s="115"/>
      <c r="HL283" s="115"/>
      <c r="HM283" s="115"/>
      <c r="HN283" s="115"/>
      <c r="HO283" s="115"/>
      <c r="HP283" s="115"/>
      <c r="HQ283" s="115"/>
      <c r="HR283" s="115"/>
      <c r="HS283" s="115"/>
      <c r="HT283" s="115"/>
      <c r="HU283" s="115"/>
      <c r="HV283" s="115"/>
      <c r="HW283" s="115"/>
      <c r="HX283" s="115"/>
      <c r="HY283" s="115"/>
      <c r="HZ283" s="115"/>
      <c r="IA283" s="115"/>
      <c r="IB283" s="115"/>
      <c r="IC283" s="115"/>
      <c r="ID283" s="115"/>
      <c r="IE283" s="115"/>
      <c r="IF283" s="115"/>
      <c r="IG283" s="115"/>
      <c r="IH283" s="115"/>
      <c r="II283" s="115"/>
      <c r="IJ283" s="115"/>
      <c r="IK283" s="115"/>
      <c r="IL283" s="115"/>
      <c r="IM283" s="115"/>
      <c r="IN283" s="115"/>
      <c r="IO283" s="115"/>
      <c r="IP283" s="115"/>
      <c r="IQ283" s="115"/>
    </row>
    <row r="284" spans="1:251" ht="14.4" x14ac:dyDescent="0.2">
      <c r="A284" s="99" t="s">
        <v>829</v>
      </c>
      <c r="B284" s="134" t="s">
        <v>817</v>
      </c>
      <c r="C284" s="134" t="s">
        <v>830</v>
      </c>
      <c r="D284" s="36" t="s">
        <v>125</v>
      </c>
      <c r="E284" s="108"/>
      <c r="F284" s="31" t="str">
        <f t="shared" si="33"/>
        <v>う５０</v>
      </c>
      <c r="G284" s="34" t="str">
        <f t="shared" si="34"/>
        <v>原田洋子</v>
      </c>
      <c r="H284" s="36" t="s">
        <v>318</v>
      </c>
      <c r="I284" s="80" t="s">
        <v>210</v>
      </c>
      <c r="J284" s="119">
        <v>1976</v>
      </c>
      <c r="K284" s="33">
        <f t="shared" si="36"/>
        <v>50</v>
      </c>
      <c r="L284" s="72" t="str">
        <f t="shared" ref="L284:L290" si="38">IF(G284="","",IF(COUNTIF($G$47:$G$451,G284)&gt;1,"2重登録","OK"))</f>
        <v>OK</v>
      </c>
      <c r="M284" s="120" t="s">
        <v>216</v>
      </c>
    </row>
    <row r="285" spans="1:251" ht="14.4" x14ac:dyDescent="0.2">
      <c r="A285" s="99" t="s">
        <v>831</v>
      </c>
      <c r="B285" s="134" t="s">
        <v>832</v>
      </c>
      <c r="C285" s="134" t="s">
        <v>337</v>
      </c>
      <c r="D285" s="36" t="s">
        <v>125</v>
      </c>
      <c r="E285" s="108"/>
      <c r="F285" s="31" t="str">
        <f t="shared" si="33"/>
        <v>う５１</v>
      </c>
      <c r="G285" s="34" t="str">
        <f t="shared" si="34"/>
        <v>小川陽子</v>
      </c>
      <c r="H285" s="36" t="s">
        <v>318</v>
      </c>
      <c r="I285" s="80" t="s">
        <v>210</v>
      </c>
      <c r="J285" s="119">
        <v>1971</v>
      </c>
      <c r="K285" s="33">
        <f t="shared" si="36"/>
        <v>55</v>
      </c>
      <c r="L285" s="72" t="str">
        <f t="shared" si="38"/>
        <v>OK</v>
      </c>
      <c r="M285" s="120" t="s">
        <v>216</v>
      </c>
    </row>
    <row r="286" spans="1:251" ht="14.4" x14ac:dyDescent="0.2">
      <c r="A286" s="99" t="s">
        <v>833</v>
      </c>
      <c r="B286" s="134" t="s">
        <v>298</v>
      </c>
      <c r="C286" s="134" t="s">
        <v>301</v>
      </c>
      <c r="D286" s="36" t="s">
        <v>125</v>
      </c>
      <c r="E286" s="108"/>
      <c r="F286" s="31" t="str">
        <f t="shared" si="33"/>
        <v>う５２</v>
      </c>
      <c r="G286" s="34" t="str">
        <f t="shared" si="34"/>
        <v>山口千恵</v>
      </c>
      <c r="H286" s="36" t="s">
        <v>318</v>
      </c>
      <c r="I286" s="80" t="s">
        <v>210</v>
      </c>
      <c r="J286" s="119">
        <v>1978</v>
      </c>
      <c r="K286" s="33">
        <f t="shared" si="36"/>
        <v>48</v>
      </c>
      <c r="L286" s="72" t="str">
        <f t="shared" si="38"/>
        <v>OK</v>
      </c>
      <c r="M286" s="120" t="s">
        <v>207</v>
      </c>
    </row>
    <row r="287" spans="1:251" ht="14.4" x14ac:dyDescent="0.2">
      <c r="A287" s="99" t="s">
        <v>834</v>
      </c>
      <c r="B287" s="134" t="s">
        <v>286</v>
      </c>
      <c r="C287" s="134" t="s">
        <v>835</v>
      </c>
      <c r="D287" s="36" t="s">
        <v>125</v>
      </c>
      <c r="E287" s="90" t="s">
        <v>706</v>
      </c>
      <c r="F287" s="31" t="str">
        <f t="shared" si="33"/>
        <v>う５３</v>
      </c>
      <c r="G287" s="34" t="str">
        <f>B287&amp;C287</f>
        <v>森心奈</v>
      </c>
      <c r="H287" s="36" t="s">
        <v>318</v>
      </c>
      <c r="I287" s="80" t="s">
        <v>210</v>
      </c>
      <c r="J287" s="119">
        <v>2013</v>
      </c>
      <c r="K287" s="33">
        <f t="shared" si="36"/>
        <v>13</v>
      </c>
      <c r="L287" s="72" t="str">
        <f t="shared" si="38"/>
        <v>OK</v>
      </c>
      <c r="M287" s="120" t="s">
        <v>272</v>
      </c>
    </row>
    <row r="288" spans="1:251" x14ac:dyDescent="0.45">
      <c r="A288" s="99" t="s">
        <v>836</v>
      </c>
      <c r="B288" s="42" t="s">
        <v>837</v>
      </c>
      <c r="C288" s="42" t="s">
        <v>838</v>
      </c>
      <c r="D288" s="36" t="s">
        <v>125</v>
      </c>
      <c r="E288" s="35"/>
      <c r="F288" s="31" t="str">
        <f t="shared" si="33"/>
        <v>う５４</v>
      </c>
      <c r="G288" s="28" t="str">
        <f>B288&amp;C288</f>
        <v>河野由子</v>
      </c>
      <c r="H288" s="36" t="s">
        <v>318</v>
      </c>
      <c r="I288" s="80" t="s">
        <v>210</v>
      </c>
      <c r="J288" s="40">
        <v>1961</v>
      </c>
      <c r="K288" s="43">
        <f t="shared" si="36"/>
        <v>65</v>
      </c>
      <c r="L288" s="28" t="str">
        <f t="shared" si="38"/>
        <v>OK</v>
      </c>
      <c r="M288" s="28" t="s">
        <v>216</v>
      </c>
    </row>
    <row r="289" spans="1:13" x14ac:dyDescent="0.45">
      <c r="A289" s="99" t="s">
        <v>933</v>
      </c>
      <c r="B289" s="28" t="s">
        <v>615</v>
      </c>
      <c r="C289" s="28" t="s">
        <v>1020</v>
      </c>
      <c r="D289" s="36" t="s">
        <v>125</v>
      </c>
      <c r="E289" s="35"/>
      <c r="F289" s="31" t="str">
        <f t="shared" si="33"/>
        <v>う５５</v>
      </c>
      <c r="G289" s="28" t="str">
        <f>B289&amp;C289</f>
        <v>中島大輔</v>
      </c>
      <c r="H289" s="36" t="s">
        <v>318</v>
      </c>
      <c r="I289" s="145" t="s">
        <v>230</v>
      </c>
      <c r="J289" s="40">
        <v>1984</v>
      </c>
      <c r="K289" s="43">
        <f t="shared" si="36"/>
        <v>42</v>
      </c>
      <c r="L289" s="28" t="str">
        <f t="shared" si="38"/>
        <v>OK</v>
      </c>
      <c r="M289" s="28" t="s">
        <v>202</v>
      </c>
    </row>
    <row r="290" spans="1:13" x14ac:dyDescent="0.45">
      <c r="A290" s="99" t="s">
        <v>1021</v>
      </c>
      <c r="B290" s="28" t="s">
        <v>1022</v>
      </c>
      <c r="C290" s="28" t="s">
        <v>1023</v>
      </c>
      <c r="D290" s="36" t="s">
        <v>125</v>
      </c>
      <c r="E290" s="35"/>
      <c r="F290" s="31" t="str">
        <f t="shared" si="33"/>
        <v>う５６</v>
      </c>
      <c r="G290" s="28" t="str">
        <f>B290&amp;C290</f>
        <v>袖岡毅志</v>
      </c>
      <c r="H290" s="36" t="s">
        <v>318</v>
      </c>
      <c r="I290" s="145" t="s">
        <v>230</v>
      </c>
      <c r="J290" s="40">
        <v>1972</v>
      </c>
      <c r="K290" s="43">
        <f t="shared" si="36"/>
        <v>54</v>
      </c>
      <c r="L290" s="28" t="str">
        <f t="shared" si="38"/>
        <v>OK</v>
      </c>
      <c r="M290" s="28" t="s">
        <v>202</v>
      </c>
    </row>
    <row r="291" spans="1:13" x14ac:dyDescent="0.2">
      <c r="A291" s="146"/>
      <c r="B291" s="70">
        <v>10</v>
      </c>
      <c r="C291" s="95"/>
      <c r="D291" s="135" t="s">
        <v>839</v>
      </c>
      <c r="E291" s="25"/>
      <c r="F291" s="44"/>
      <c r="G291" s="44"/>
      <c r="H291" s="135"/>
      <c r="I291" s="44"/>
      <c r="J291" s="136"/>
      <c r="K291" s="33" t="str">
        <f t="shared" si="36"/>
        <v/>
      </c>
      <c r="L291" s="44"/>
      <c r="M291" s="137"/>
    </row>
    <row r="292" spans="1:13" x14ac:dyDescent="0.2">
      <c r="A292" s="28" t="s">
        <v>840</v>
      </c>
      <c r="B292" s="81" t="s">
        <v>841</v>
      </c>
      <c r="C292" s="81" t="s">
        <v>842</v>
      </c>
      <c r="D292" s="29" t="s">
        <v>843</v>
      </c>
      <c r="E292" s="30"/>
      <c r="F292" s="31" t="str">
        <f t="shared" ref="F292:F301" si="39">A292</f>
        <v>た０１</v>
      </c>
      <c r="G292" s="31" t="str">
        <f>B292&amp;C292</f>
        <v>川瀬清子</v>
      </c>
      <c r="H292" s="31" t="str">
        <f t="shared" ref="H292:H301" si="40">D292</f>
        <v>建部TC</v>
      </c>
      <c r="I292" s="81" t="s">
        <v>210</v>
      </c>
      <c r="J292" s="32">
        <v>1969</v>
      </c>
      <c r="K292" s="33">
        <f t="shared" si="36"/>
        <v>57</v>
      </c>
      <c r="L292" s="31" t="str">
        <f t="shared" ref="L292:L301" si="41">IF(G292="","",IF(COUNTIF($G$4:$G$104,G292)&gt;1,"2重登録","OK"))</f>
        <v>OK</v>
      </c>
      <c r="M292" s="82" t="s">
        <v>238</v>
      </c>
    </row>
    <row r="293" spans="1:13" x14ac:dyDescent="0.2">
      <c r="A293" s="31" t="s">
        <v>844</v>
      </c>
      <c r="B293" s="31" t="s">
        <v>225</v>
      </c>
      <c r="C293" s="31" t="s">
        <v>845</v>
      </c>
      <c r="D293" s="29" t="s">
        <v>843</v>
      </c>
      <c r="E293" s="30"/>
      <c r="F293" s="31" t="str">
        <f t="shared" si="39"/>
        <v>た０２</v>
      </c>
      <c r="G293" s="31" t="str">
        <f t="shared" ref="G293:G301" si="42">B293&amp;C293</f>
        <v>中村雅宣</v>
      </c>
      <c r="H293" s="31" t="str">
        <f t="shared" si="40"/>
        <v>建部TC</v>
      </c>
      <c r="I293" s="31" t="s">
        <v>230</v>
      </c>
      <c r="J293" s="34">
        <v>1978</v>
      </c>
      <c r="K293" s="33">
        <f t="shared" si="36"/>
        <v>48</v>
      </c>
      <c r="L293" s="31" t="str">
        <f t="shared" si="41"/>
        <v>OK</v>
      </c>
      <c r="M293" s="82" t="s">
        <v>238</v>
      </c>
    </row>
    <row r="294" spans="1:13" x14ac:dyDescent="0.2">
      <c r="A294" s="31" t="s">
        <v>846</v>
      </c>
      <c r="B294" s="29" t="s">
        <v>847</v>
      </c>
      <c r="C294" s="29" t="s">
        <v>848</v>
      </c>
      <c r="D294" s="29" t="s">
        <v>843</v>
      </c>
      <c r="E294" s="30"/>
      <c r="F294" s="31" t="str">
        <f t="shared" si="39"/>
        <v>た０３</v>
      </c>
      <c r="G294" s="31" t="str">
        <f t="shared" si="42"/>
        <v>村地直也</v>
      </c>
      <c r="H294" s="31" t="str">
        <f t="shared" si="40"/>
        <v>建部TC</v>
      </c>
      <c r="I294" s="31" t="s">
        <v>230</v>
      </c>
      <c r="J294" s="32">
        <v>1989</v>
      </c>
      <c r="K294" s="33">
        <f t="shared" si="36"/>
        <v>37</v>
      </c>
      <c r="L294" s="31" t="str">
        <f t="shared" si="41"/>
        <v>OK</v>
      </c>
      <c r="M294" s="82" t="s">
        <v>238</v>
      </c>
    </row>
    <row r="295" spans="1:13" x14ac:dyDescent="0.2">
      <c r="A295" s="28" t="s">
        <v>934</v>
      </c>
      <c r="B295" s="81" t="s">
        <v>849</v>
      </c>
      <c r="C295" s="81" t="s">
        <v>209</v>
      </c>
      <c r="D295" s="29" t="s">
        <v>843</v>
      </c>
      <c r="E295" s="30"/>
      <c r="F295" s="31" t="str">
        <f t="shared" si="39"/>
        <v>た０４</v>
      </c>
      <c r="G295" s="31" t="str">
        <f t="shared" si="42"/>
        <v>小梶優子</v>
      </c>
      <c r="H295" s="31" t="str">
        <f t="shared" si="40"/>
        <v>建部TC</v>
      </c>
      <c r="I295" s="81" t="s">
        <v>210</v>
      </c>
      <c r="J295" s="34">
        <v>1974</v>
      </c>
      <c r="K295" s="33">
        <f t="shared" si="36"/>
        <v>52</v>
      </c>
      <c r="L295" s="31" t="str">
        <f t="shared" si="41"/>
        <v>OK</v>
      </c>
      <c r="M295" s="82" t="s">
        <v>238</v>
      </c>
    </row>
    <row r="296" spans="1:13" x14ac:dyDescent="0.2">
      <c r="A296" s="31" t="s">
        <v>935</v>
      </c>
      <c r="B296" s="81" t="s">
        <v>850</v>
      </c>
      <c r="C296" s="81" t="s">
        <v>851</v>
      </c>
      <c r="D296" s="29" t="s">
        <v>843</v>
      </c>
      <c r="E296" s="35"/>
      <c r="F296" s="31" t="str">
        <f t="shared" si="39"/>
        <v>た０５</v>
      </c>
      <c r="G296" s="31" t="str">
        <f t="shared" si="42"/>
        <v>井原早苗</v>
      </c>
      <c r="H296" s="31" t="str">
        <f t="shared" si="40"/>
        <v>建部TC</v>
      </c>
      <c r="I296" s="81" t="s">
        <v>210</v>
      </c>
      <c r="J296" s="32">
        <v>1967</v>
      </c>
      <c r="K296" s="33">
        <f t="shared" si="36"/>
        <v>59</v>
      </c>
      <c r="L296" s="31" t="str">
        <f t="shared" si="41"/>
        <v>OK</v>
      </c>
      <c r="M296" s="31" t="s">
        <v>235</v>
      </c>
    </row>
    <row r="297" spans="1:13" x14ac:dyDescent="0.2">
      <c r="A297" s="31" t="s">
        <v>936</v>
      </c>
      <c r="B297" s="36" t="s">
        <v>852</v>
      </c>
      <c r="C297" s="36" t="s">
        <v>853</v>
      </c>
      <c r="D297" s="29" t="s">
        <v>843</v>
      </c>
      <c r="E297" s="30"/>
      <c r="F297" s="31" t="str">
        <f t="shared" si="39"/>
        <v>た０６</v>
      </c>
      <c r="G297" s="31" t="str">
        <f t="shared" si="42"/>
        <v>坂上治謙</v>
      </c>
      <c r="H297" s="31" t="str">
        <f t="shared" si="40"/>
        <v>建部TC</v>
      </c>
      <c r="I297" s="31" t="s">
        <v>230</v>
      </c>
      <c r="J297" s="32">
        <v>1973</v>
      </c>
      <c r="K297" s="33">
        <f t="shared" si="36"/>
        <v>53</v>
      </c>
      <c r="L297" s="31" t="str">
        <f t="shared" si="41"/>
        <v>OK</v>
      </c>
      <c r="M297" s="31" t="s">
        <v>235</v>
      </c>
    </row>
    <row r="298" spans="1:13" x14ac:dyDescent="0.2">
      <c r="A298" s="28" t="s">
        <v>937</v>
      </c>
      <c r="B298" s="81" t="s">
        <v>854</v>
      </c>
      <c r="C298" s="81" t="s">
        <v>855</v>
      </c>
      <c r="D298" s="29" t="s">
        <v>843</v>
      </c>
      <c r="E298" s="30"/>
      <c r="F298" s="31" t="str">
        <f t="shared" si="39"/>
        <v>た０７</v>
      </c>
      <c r="G298" s="31" t="str">
        <f t="shared" si="42"/>
        <v>川尻実千代</v>
      </c>
      <c r="H298" s="31" t="str">
        <f t="shared" si="40"/>
        <v>建部TC</v>
      </c>
      <c r="I298" s="81" t="s">
        <v>210</v>
      </c>
      <c r="J298" s="32">
        <v>1976</v>
      </c>
      <c r="K298" s="33">
        <f t="shared" si="36"/>
        <v>50</v>
      </c>
      <c r="L298" s="31" t="str">
        <f t="shared" si="41"/>
        <v>OK</v>
      </c>
      <c r="M298" s="82" t="s">
        <v>238</v>
      </c>
    </row>
    <row r="299" spans="1:13" x14ac:dyDescent="0.2">
      <c r="A299" s="31" t="s">
        <v>938</v>
      </c>
      <c r="B299" s="31" t="s">
        <v>856</v>
      </c>
      <c r="C299" s="31" t="s">
        <v>857</v>
      </c>
      <c r="D299" s="29" t="s">
        <v>843</v>
      </c>
      <c r="E299" s="30"/>
      <c r="F299" s="31" t="str">
        <f t="shared" si="39"/>
        <v>た０８</v>
      </c>
      <c r="G299" s="31" t="str">
        <f t="shared" si="42"/>
        <v>増山浩明</v>
      </c>
      <c r="H299" s="31" t="str">
        <f t="shared" si="40"/>
        <v>建部TC</v>
      </c>
      <c r="I299" s="31" t="s">
        <v>230</v>
      </c>
      <c r="J299" s="34">
        <v>1965</v>
      </c>
      <c r="K299" s="33">
        <f t="shared" si="36"/>
        <v>61</v>
      </c>
      <c r="L299" s="31" t="str">
        <f t="shared" si="41"/>
        <v>OK</v>
      </c>
      <c r="M299" s="82" t="s">
        <v>238</v>
      </c>
    </row>
    <row r="300" spans="1:13" x14ac:dyDescent="0.2">
      <c r="A300" s="31" t="s">
        <v>939</v>
      </c>
      <c r="B300" s="31" t="s">
        <v>858</v>
      </c>
      <c r="C300" s="31" t="s">
        <v>859</v>
      </c>
      <c r="D300" s="29" t="s">
        <v>843</v>
      </c>
      <c r="E300" s="30"/>
      <c r="F300" s="31" t="str">
        <f t="shared" si="39"/>
        <v>た０９</v>
      </c>
      <c r="G300" s="31" t="str">
        <f t="shared" si="42"/>
        <v>刈谷佳宏</v>
      </c>
      <c r="H300" s="31" t="str">
        <f t="shared" si="40"/>
        <v>建部TC</v>
      </c>
      <c r="I300" s="31" t="s">
        <v>230</v>
      </c>
      <c r="J300" s="32">
        <v>1959</v>
      </c>
      <c r="K300" s="33">
        <f t="shared" si="36"/>
        <v>67</v>
      </c>
      <c r="L300" s="31" t="str">
        <f t="shared" si="41"/>
        <v>OK</v>
      </c>
      <c r="M300" s="82" t="s">
        <v>238</v>
      </c>
    </row>
    <row r="301" spans="1:13" x14ac:dyDescent="0.2">
      <c r="A301" s="28" t="s">
        <v>940</v>
      </c>
      <c r="B301" s="31" t="s">
        <v>1024</v>
      </c>
      <c r="C301" s="31" t="s">
        <v>1025</v>
      </c>
      <c r="D301" s="29" t="s">
        <v>843</v>
      </c>
      <c r="E301" s="30"/>
      <c r="F301" s="31" t="str">
        <f t="shared" si="39"/>
        <v>た１０</v>
      </c>
      <c r="G301" s="31" t="str">
        <f t="shared" si="42"/>
        <v>上川かの子</v>
      </c>
      <c r="H301" s="31" t="str">
        <f t="shared" si="40"/>
        <v>建部TC</v>
      </c>
      <c r="I301" s="81" t="s">
        <v>210</v>
      </c>
      <c r="J301" s="32">
        <v>1976</v>
      </c>
      <c r="K301" s="33">
        <f t="shared" si="36"/>
        <v>50</v>
      </c>
      <c r="L301" s="31" t="str">
        <f t="shared" si="41"/>
        <v>OK</v>
      </c>
      <c r="M301" s="31" t="s">
        <v>199</v>
      </c>
    </row>
    <row r="302" spans="1:13" x14ac:dyDescent="0.2">
      <c r="A302" s="146"/>
      <c r="B302" s="70">
        <v>11</v>
      </c>
      <c r="C302" s="95"/>
      <c r="D302" s="135" t="s">
        <v>860</v>
      </c>
      <c r="E302" s="25"/>
      <c r="F302" s="44"/>
      <c r="G302" s="44"/>
      <c r="H302" s="135"/>
      <c r="I302" s="44"/>
      <c r="J302" s="136"/>
      <c r="K302" s="33"/>
      <c r="L302" s="44"/>
      <c r="M302" s="137"/>
    </row>
    <row r="303" spans="1:13" x14ac:dyDescent="0.2">
      <c r="A303" s="31" t="s">
        <v>1026</v>
      </c>
      <c r="B303" s="29" t="s">
        <v>1027</v>
      </c>
      <c r="C303" s="29" t="s">
        <v>1028</v>
      </c>
      <c r="D303" s="29" t="s">
        <v>861</v>
      </c>
      <c r="E303" s="39" t="s">
        <v>416</v>
      </c>
      <c r="F303" s="31" t="str">
        <f t="shared" ref="F303:F320" si="43">A303</f>
        <v>ぷ０１</v>
      </c>
      <c r="G303" s="31" t="str">
        <f t="shared" ref="G303:G317" si="44">B303&amp;C303</f>
        <v>吉田知司</v>
      </c>
      <c r="H303" s="31" t="s">
        <v>862</v>
      </c>
      <c r="I303" s="31" t="s">
        <v>230</v>
      </c>
      <c r="J303" s="32">
        <v>1948</v>
      </c>
      <c r="K303" s="33">
        <f>IF(J303="","",(2026-J303))</f>
        <v>78</v>
      </c>
      <c r="L303" s="89" t="str">
        <f t="shared" ref="L303:L352" si="45">IF(G303="","",IF(COUNTIF($G$8:$G$402,G303)&gt;1,"2重登録","OK"))</f>
        <v>OK</v>
      </c>
      <c r="M303" s="82" t="s">
        <v>238</v>
      </c>
    </row>
    <row r="304" spans="1:13" x14ac:dyDescent="0.2">
      <c r="A304" s="31" t="s">
        <v>863</v>
      </c>
      <c r="B304" s="29" t="s">
        <v>1029</v>
      </c>
      <c r="C304" s="29" t="s">
        <v>1030</v>
      </c>
      <c r="D304" s="29" t="s">
        <v>861</v>
      </c>
      <c r="E304" s="30"/>
      <c r="F304" s="31" t="str">
        <f t="shared" si="43"/>
        <v>ぷ０２</v>
      </c>
      <c r="G304" s="31" t="str">
        <f t="shared" si="44"/>
        <v>一丸征功</v>
      </c>
      <c r="H304" s="31" t="s">
        <v>862</v>
      </c>
      <c r="I304" s="31" t="s">
        <v>230</v>
      </c>
      <c r="J304" s="32">
        <v>1960</v>
      </c>
      <c r="K304" s="33">
        <f t="shared" ref="K304:K320" si="46">IF(J304="","",(2026-J304))</f>
        <v>66</v>
      </c>
      <c r="L304" s="89" t="str">
        <f t="shared" si="45"/>
        <v>OK</v>
      </c>
      <c r="M304" s="31" t="s">
        <v>235</v>
      </c>
    </row>
    <row r="305" spans="1:13" x14ac:dyDescent="0.2">
      <c r="A305" s="31" t="s">
        <v>113</v>
      </c>
      <c r="B305" s="36" t="s">
        <v>1031</v>
      </c>
      <c r="C305" s="36" t="s">
        <v>1032</v>
      </c>
      <c r="D305" s="29" t="s">
        <v>861</v>
      </c>
      <c r="E305" s="39" t="s">
        <v>416</v>
      </c>
      <c r="F305" s="31" t="str">
        <f t="shared" si="43"/>
        <v>ぷ０３</v>
      </c>
      <c r="G305" s="31" t="str">
        <f t="shared" si="44"/>
        <v>青井亘</v>
      </c>
      <c r="H305" s="31" t="s">
        <v>862</v>
      </c>
      <c r="I305" s="31" t="s">
        <v>230</v>
      </c>
      <c r="J305" s="32">
        <v>1954</v>
      </c>
      <c r="K305" s="33">
        <f t="shared" si="46"/>
        <v>72</v>
      </c>
      <c r="L305" s="89" t="str">
        <f t="shared" si="45"/>
        <v>OK</v>
      </c>
      <c r="M305" s="31" t="s">
        <v>235</v>
      </c>
    </row>
    <row r="306" spans="1:13" x14ac:dyDescent="0.2">
      <c r="A306" s="31" t="s">
        <v>114</v>
      </c>
      <c r="B306" s="81" t="s">
        <v>1033</v>
      </c>
      <c r="C306" s="81" t="s">
        <v>1034</v>
      </c>
      <c r="D306" s="29" t="s">
        <v>861</v>
      </c>
      <c r="E306" s="39" t="s">
        <v>416</v>
      </c>
      <c r="F306" s="31" t="str">
        <f t="shared" si="43"/>
        <v>ぷ０４</v>
      </c>
      <c r="G306" s="81" t="str">
        <f t="shared" si="44"/>
        <v>澤井恵子</v>
      </c>
      <c r="H306" s="31" t="s">
        <v>862</v>
      </c>
      <c r="I306" s="81" t="s">
        <v>210</v>
      </c>
      <c r="J306" s="32">
        <v>1948</v>
      </c>
      <c r="K306" s="33">
        <f t="shared" si="46"/>
        <v>78</v>
      </c>
      <c r="L306" s="89" t="str">
        <f t="shared" si="45"/>
        <v>OK</v>
      </c>
      <c r="M306" s="81" t="s">
        <v>238</v>
      </c>
    </row>
    <row r="307" spans="1:13" x14ac:dyDescent="0.2">
      <c r="A307" s="31" t="s">
        <v>115</v>
      </c>
      <c r="B307" s="31" t="s">
        <v>1035</v>
      </c>
      <c r="C307" s="31" t="s">
        <v>1036</v>
      </c>
      <c r="D307" s="29" t="s">
        <v>861</v>
      </c>
      <c r="E307" s="39" t="s">
        <v>416</v>
      </c>
      <c r="F307" s="31" t="str">
        <f t="shared" si="43"/>
        <v>ぷ０５</v>
      </c>
      <c r="G307" s="31" t="str">
        <f t="shared" si="44"/>
        <v>関弘次</v>
      </c>
      <c r="H307" s="31" t="s">
        <v>862</v>
      </c>
      <c r="I307" s="31" t="s">
        <v>230</v>
      </c>
      <c r="J307" s="34">
        <v>1956</v>
      </c>
      <c r="K307" s="33">
        <f t="shared" si="46"/>
        <v>70</v>
      </c>
      <c r="L307" s="89" t="str">
        <f t="shared" si="45"/>
        <v>OK</v>
      </c>
      <c r="M307" s="31" t="s">
        <v>1037</v>
      </c>
    </row>
    <row r="308" spans="1:13" x14ac:dyDescent="0.2">
      <c r="A308" s="31" t="s">
        <v>116</v>
      </c>
      <c r="B308" s="29" t="s">
        <v>1038</v>
      </c>
      <c r="C308" s="29" t="s">
        <v>1039</v>
      </c>
      <c r="D308" s="29" t="s">
        <v>861</v>
      </c>
      <c r="E308" s="39" t="s">
        <v>416</v>
      </c>
      <c r="F308" s="31" t="str">
        <f t="shared" si="43"/>
        <v>ぷ０６</v>
      </c>
      <c r="G308" s="31" t="str">
        <f t="shared" si="44"/>
        <v>但中昭三</v>
      </c>
      <c r="H308" s="31" t="s">
        <v>862</v>
      </c>
      <c r="I308" s="31" t="s">
        <v>230</v>
      </c>
      <c r="J308" s="32">
        <v>1955</v>
      </c>
      <c r="K308" s="33">
        <f t="shared" si="46"/>
        <v>71</v>
      </c>
      <c r="L308" s="89" t="str">
        <f t="shared" si="45"/>
        <v>OK</v>
      </c>
      <c r="M308" s="31" t="s">
        <v>1037</v>
      </c>
    </row>
    <row r="309" spans="1:13" x14ac:dyDescent="0.2">
      <c r="A309" s="31" t="s">
        <v>117</v>
      </c>
      <c r="B309" s="125" t="s">
        <v>1040</v>
      </c>
      <c r="C309" s="125" t="s">
        <v>973</v>
      </c>
      <c r="D309" s="29" t="s">
        <v>861</v>
      </c>
      <c r="E309" s="30"/>
      <c r="F309" s="31" t="str">
        <f t="shared" si="43"/>
        <v>ぷ０７</v>
      </c>
      <c r="G309" s="81" t="str">
        <f t="shared" si="44"/>
        <v>松田順子</v>
      </c>
      <c r="H309" s="31" t="s">
        <v>862</v>
      </c>
      <c r="I309" s="81" t="s">
        <v>210</v>
      </c>
      <c r="J309" s="32">
        <v>1965</v>
      </c>
      <c r="K309" s="33">
        <f t="shared" si="46"/>
        <v>61</v>
      </c>
      <c r="L309" s="89" t="str">
        <f t="shared" si="45"/>
        <v>OK</v>
      </c>
      <c r="M309" s="82" t="s">
        <v>238</v>
      </c>
    </row>
    <row r="310" spans="1:13" x14ac:dyDescent="0.2">
      <c r="A310" s="31" t="s">
        <v>118</v>
      </c>
      <c r="B310" s="81" t="s">
        <v>1041</v>
      </c>
      <c r="C310" s="81" t="s">
        <v>830</v>
      </c>
      <c r="D310" s="29" t="s">
        <v>862</v>
      </c>
      <c r="E310" s="39" t="s">
        <v>416</v>
      </c>
      <c r="F310" s="31" t="str">
        <f t="shared" si="43"/>
        <v>ぷ０８</v>
      </c>
      <c r="G310" s="81" t="str">
        <f t="shared" si="44"/>
        <v>森谷洋子</v>
      </c>
      <c r="H310" s="31" t="s">
        <v>862</v>
      </c>
      <c r="I310" s="81" t="s">
        <v>210</v>
      </c>
      <c r="J310" s="32">
        <v>1951</v>
      </c>
      <c r="K310" s="33">
        <f t="shared" si="46"/>
        <v>75</v>
      </c>
      <c r="L310" s="89" t="str">
        <f t="shared" si="45"/>
        <v>OK</v>
      </c>
      <c r="M310" s="31" t="s">
        <v>1037</v>
      </c>
    </row>
    <row r="311" spans="1:13" x14ac:dyDescent="0.2">
      <c r="A311" s="31" t="s">
        <v>119</v>
      </c>
      <c r="B311" s="29" t="s">
        <v>1042</v>
      </c>
      <c r="C311" s="29" t="s">
        <v>1043</v>
      </c>
      <c r="D311" s="29" t="s">
        <v>861</v>
      </c>
      <c r="F311" s="31" t="str">
        <f t="shared" si="43"/>
        <v>ぷ０９</v>
      </c>
      <c r="G311" s="31" t="str">
        <f t="shared" si="44"/>
        <v>山形公平</v>
      </c>
      <c r="H311" s="31" t="s">
        <v>862</v>
      </c>
      <c r="I311" s="31" t="s">
        <v>230</v>
      </c>
      <c r="J311" s="32">
        <v>1957</v>
      </c>
      <c r="K311" s="33">
        <f t="shared" si="46"/>
        <v>69</v>
      </c>
      <c r="L311" s="89" t="str">
        <f t="shared" si="45"/>
        <v>OK</v>
      </c>
      <c r="M311" s="82" t="s">
        <v>238</v>
      </c>
    </row>
    <row r="312" spans="1:13" x14ac:dyDescent="0.2">
      <c r="A312" s="31" t="s">
        <v>120</v>
      </c>
      <c r="B312" s="29" t="s">
        <v>1033</v>
      </c>
      <c r="C312" s="29" t="s">
        <v>885</v>
      </c>
      <c r="D312" s="29" t="s">
        <v>861</v>
      </c>
      <c r="E312" s="39" t="s">
        <v>416</v>
      </c>
      <c r="F312" s="31" t="str">
        <f t="shared" si="43"/>
        <v>ぷ１０</v>
      </c>
      <c r="G312" s="31" t="str">
        <f t="shared" si="44"/>
        <v>澤井誠</v>
      </c>
      <c r="H312" s="31" t="s">
        <v>862</v>
      </c>
      <c r="I312" s="31" t="s">
        <v>230</v>
      </c>
      <c r="J312" s="32">
        <v>1948</v>
      </c>
      <c r="K312" s="33">
        <f t="shared" si="46"/>
        <v>78</v>
      </c>
      <c r="L312" s="89" t="str">
        <f t="shared" si="45"/>
        <v>OK</v>
      </c>
      <c r="M312" s="81" t="s">
        <v>238</v>
      </c>
    </row>
    <row r="313" spans="1:13" x14ac:dyDescent="0.2">
      <c r="A313" s="31" t="s">
        <v>121</v>
      </c>
      <c r="B313" s="29" t="s">
        <v>1044</v>
      </c>
      <c r="C313" s="29" t="s">
        <v>1045</v>
      </c>
      <c r="D313" s="29" t="s">
        <v>861</v>
      </c>
      <c r="E313" s="39" t="s">
        <v>416</v>
      </c>
      <c r="F313" s="31" t="str">
        <f t="shared" si="43"/>
        <v>ぷ１１</v>
      </c>
      <c r="G313" s="31" t="str">
        <f t="shared" si="44"/>
        <v>谷口一男</v>
      </c>
      <c r="H313" s="31" t="s">
        <v>862</v>
      </c>
      <c r="I313" s="31" t="s">
        <v>230</v>
      </c>
      <c r="J313" s="32">
        <v>1947</v>
      </c>
      <c r="K313" s="33">
        <f t="shared" si="46"/>
        <v>79</v>
      </c>
      <c r="L313" s="89" t="str">
        <f t="shared" si="45"/>
        <v>OK</v>
      </c>
      <c r="M313" s="42" t="s">
        <v>238</v>
      </c>
    </row>
    <row r="314" spans="1:13" x14ac:dyDescent="0.2">
      <c r="A314" s="31" t="s">
        <v>864</v>
      </c>
      <c r="B314" s="31" t="s">
        <v>1046</v>
      </c>
      <c r="C314" s="31" t="s">
        <v>1047</v>
      </c>
      <c r="D314" s="29" t="s">
        <v>861</v>
      </c>
      <c r="E314" s="39" t="s">
        <v>416</v>
      </c>
      <c r="F314" s="31" t="str">
        <f t="shared" si="43"/>
        <v>ぷ１２</v>
      </c>
      <c r="G314" s="31" t="str">
        <f t="shared" si="44"/>
        <v>鶴田進</v>
      </c>
      <c r="H314" s="31" t="s">
        <v>862</v>
      </c>
      <c r="I314" s="31" t="s">
        <v>230</v>
      </c>
      <c r="J314" s="32">
        <v>1950</v>
      </c>
      <c r="K314" s="33">
        <f t="shared" si="46"/>
        <v>76</v>
      </c>
      <c r="L314" s="89" t="str">
        <f t="shared" si="45"/>
        <v>OK</v>
      </c>
      <c r="M314" s="31" t="s">
        <v>235</v>
      </c>
    </row>
    <row r="315" spans="1:13" x14ac:dyDescent="0.2">
      <c r="A315" s="31" t="s">
        <v>865</v>
      </c>
      <c r="B315" s="29" t="s">
        <v>1048</v>
      </c>
      <c r="C315" s="29" t="s">
        <v>880</v>
      </c>
      <c r="D315" s="29" t="s">
        <v>861</v>
      </c>
      <c r="E315" s="39" t="s">
        <v>416</v>
      </c>
      <c r="F315" s="31" t="str">
        <f t="shared" si="43"/>
        <v>ぷ１３</v>
      </c>
      <c r="G315" s="31" t="str">
        <f t="shared" si="44"/>
        <v>早川浩</v>
      </c>
      <c r="H315" s="31" t="s">
        <v>862</v>
      </c>
      <c r="I315" s="31" t="s">
        <v>230</v>
      </c>
      <c r="J315" s="32">
        <v>1951</v>
      </c>
      <c r="K315" s="33">
        <f t="shared" si="46"/>
        <v>75</v>
      </c>
      <c r="L315" s="89" t="str">
        <f t="shared" si="45"/>
        <v>OK</v>
      </c>
      <c r="M315" s="31" t="s">
        <v>235</v>
      </c>
    </row>
    <row r="316" spans="1:13" x14ac:dyDescent="0.2">
      <c r="A316" s="31" t="s">
        <v>866</v>
      </c>
      <c r="B316" s="29" t="s">
        <v>1010</v>
      </c>
      <c r="C316" s="29" t="s">
        <v>1049</v>
      </c>
      <c r="D316" s="29" t="s">
        <v>861</v>
      </c>
      <c r="F316" s="31" t="str">
        <f t="shared" si="43"/>
        <v>ぷ１４</v>
      </c>
      <c r="G316" s="31" t="str">
        <f t="shared" si="44"/>
        <v>藤田諭</v>
      </c>
      <c r="H316" s="31" t="s">
        <v>862</v>
      </c>
      <c r="I316" s="31" t="s">
        <v>230</v>
      </c>
      <c r="J316" s="32">
        <v>1957</v>
      </c>
      <c r="K316" s="33">
        <f t="shared" si="46"/>
        <v>69</v>
      </c>
      <c r="L316" s="89" t="str">
        <f t="shared" si="45"/>
        <v>OK</v>
      </c>
      <c r="M316" s="31" t="s">
        <v>235</v>
      </c>
    </row>
    <row r="317" spans="1:13" x14ac:dyDescent="0.2">
      <c r="A317" s="31" t="s">
        <v>867</v>
      </c>
      <c r="B317" s="31" t="s">
        <v>1050</v>
      </c>
      <c r="C317" s="31" t="s">
        <v>1051</v>
      </c>
      <c r="D317" s="29" t="s">
        <v>861</v>
      </c>
      <c r="E317" s="39" t="s">
        <v>416</v>
      </c>
      <c r="F317" s="31" t="str">
        <f t="shared" si="43"/>
        <v>ぷ１５</v>
      </c>
      <c r="G317" s="31" t="str">
        <f t="shared" si="44"/>
        <v>堀川敬児</v>
      </c>
      <c r="H317" s="31" t="s">
        <v>862</v>
      </c>
      <c r="I317" s="31" t="s">
        <v>230</v>
      </c>
      <c r="J317" s="32">
        <v>1952</v>
      </c>
      <c r="K317" s="33">
        <f t="shared" si="46"/>
        <v>74</v>
      </c>
      <c r="L317" s="89" t="str">
        <f t="shared" si="45"/>
        <v>OK</v>
      </c>
      <c r="M317" s="31" t="s">
        <v>235</v>
      </c>
    </row>
    <row r="318" spans="1:13" x14ac:dyDescent="0.2">
      <c r="A318" s="31" t="s">
        <v>868</v>
      </c>
      <c r="B318" s="28" t="s">
        <v>1052</v>
      </c>
      <c r="C318" s="28" t="s">
        <v>1053</v>
      </c>
      <c r="D318" s="29" t="s">
        <v>861</v>
      </c>
      <c r="F318" s="31" t="str">
        <f t="shared" si="43"/>
        <v>ぷ１６</v>
      </c>
      <c r="G318" s="31" t="str">
        <f>B318&amp;C318</f>
        <v>水義治</v>
      </c>
      <c r="H318" s="31" t="s">
        <v>862</v>
      </c>
      <c r="I318" s="28" t="s">
        <v>230</v>
      </c>
      <c r="J318" s="40">
        <v>1960</v>
      </c>
      <c r="K318" s="33">
        <f t="shared" si="46"/>
        <v>66</v>
      </c>
      <c r="L318" s="89" t="str">
        <f t="shared" si="45"/>
        <v>OK</v>
      </c>
      <c r="M318" s="31" t="s">
        <v>235</v>
      </c>
    </row>
    <row r="319" spans="1:13" x14ac:dyDescent="0.2">
      <c r="A319" s="31" t="s">
        <v>869</v>
      </c>
      <c r="B319" s="28" t="s">
        <v>926</v>
      </c>
      <c r="C319" s="28" t="s">
        <v>614</v>
      </c>
      <c r="D319" s="29" t="s">
        <v>861</v>
      </c>
      <c r="E319" s="39" t="s">
        <v>416</v>
      </c>
      <c r="F319" s="31" t="str">
        <f t="shared" si="43"/>
        <v>ぷ１７</v>
      </c>
      <c r="G319" s="31" t="str">
        <f>B319&amp;C319</f>
        <v>安田和彦</v>
      </c>
      <c r="H319" s="31" t="s">
        <v>862</v>
      </c>
      <c r="I319" s="28" t="s">
        <v>230</v>
      </c>
      <c r="J319" s="40">
        <v>1945</v>
      </c>
      <c r="K319" s="33">
        <f t="shared" si="46"/>
        <v>81</v>
      </c>
      <c r="L319" s="89" t="str">
        <f t="shared" si="45"/>
        <v>OK</v>
      </c>
      <c r="M319" s="31" t="s">
        <v>235</v>
      </c>
    </row>
    <row r="320" spans="1:13" x14ac:dyDescent="0.2">
      <c r="A320" s="31" t="s">
        <v>870</v>
      </c>
      <c r="B320" s="28" t="s">
        <v>1054</v>
      </c>
      <c r="C320" s="28" t="s">
        <v>1055</v>
      </c>
      <c r="D320" s="29" t="s">
        <v>861</v>
      </c>
      <c r="F320" s="31" t="str">
        <f t="shared" si="43"/>
        <v>ぷ１８</v>
      </c>
      <c r="G320" s="28" t="str">
        <f>B320&amp;C320</f>
        <v>牧村裕子</v>
      </c>
      <c r="H320" s="31" t="s">
        <v>862</v>
      </c>
      <c r="I320" s="42" t="s">
        <v>210</v>
      </c>
      <c r="J320" s="40">
        <v>1958</v>
      </c>
      <c r="K320" s="33">
        <f t="shared" si="46"/>
        <v>68</v>
      </c>
      <c r="L320" s="89" t="str">
        <f t="shared" si="45"/>
        <v>OK</v>
      </c>
      <c r="M320" s="28" t="s">
        <v>272</v>
      </c>
    </row>
    <row r="321" spans="1:13" x14ac:dyDescent="0.2">
      <c r="A321" s="146"/>
      <c r="B321" s="70">
        <v>12</v>
      </c>
      <c r="C321" s="95"/>
      <c r="D321" s="135" t="s">
        <v>871</v>
      </c>
      <c r="E321" s="25"/>
      <c r="F321" s="44"/>
      <c r="G321" s="44"/>
      <c r="H321" s="135"/>
      <c r="I321" s="44"/>
      <c r="J321" s="136"/>
      <c r="K321" s="33"/>
      <c r="L321" s="89" t="str">
        <f t="shared" si="45"/>
        <v/>
      </c>
      <c r="M321" s="137"/>
    </row>
    <row r="322" spans="1:13" x14ac:dyDescent="0.2">
      <c r="A322" s="31" t="s">
        <v>1056</v>
      </c>
      <c r="B322" s="29" t="s">
        <v>872</v>
      </c>
      <c r="C322" s="29" t="s">
        <v>873</v>
      </c>
      <c r="D322" s="29" t="s">
        <v>1057</v>
      </c>
      <c r="E322" s="39" t="s">
        <v>416</v>
      </c>
      <c r="F322" s="31" t="str">
        <f t="shared" ref="F322:F352" si="47">A322</f>
        <v>ひ０１</v>
      </c>
      <c r="G322" s="31" t="str">
        <f t="shared" ref="G322:G352" si="48">B322&amp;C322</f>
        <v>竹中徳司</v>
      </c>
      <c r="H322" s="31" t="s">
        <v>874</v>
      </c>
      <c r="I322" s="31" t="s">
        <v>230</v>
      </c>
      <c r="J322" s="32">
        <v>1955</v>
      </c>
      <c r="K322" s="33">
        <f>IF(J322="","",(2026-J322))</f>
        <v>71</v>
      </c>
      <c r="L322" s="89" t="str">
        <f t="shared" si="45"/>
        <v>OK</v>
      </c>
      <c r="M322" s="128" t="s">
        <v>238</v>
      </c>
    </row>
    <row r="323" spans="1:13" x14ac:dyDescent="0.2">
      <c r="A323" s="31" t="s">
        <v>1058</v>
      </c>
      <c r="B323" s="31" t="s">
        <v>283</v>
      </c>
      <c r="C323" s="31" t="s">
        <v>875</v>
      </c>
      <c r="D323" s="29" t="s">
        <v>1057</v>
      </c>
      <c r="E323" s="30" t="s">
        <v>416</v>
      </c>
      <c r="F323" s="31" t="str">
        <f t="shared" si="47"/>
        <v>ひ０２</v>
      </c>
      <c r="G323" s="31" t="str">
        <f t="shared" si="48"/>
        <v>南人嗣</v>
      </c>
      <c r="H323" s="31" t="s">
        <v>874</v>
      </c>
      <c r="I323" s="31" t="s">
        <v>230</v>
      </c>
      <c r="J323" s="34">
        <v>1955</v>
      </c>
      <c r="K323" s="33">
        <f t="shared" ref="K323:K328" si="49">IF(J323="","",(2026-J323))</f>
        <v>71</v>
      </c>
      <c r="L323" s="89" t="str">
        <f t="shared" si="45"/>
        <v>OK</v>
      </c>
      <c r="M323" s="128" t="s">
        <v>238</v>
      </c>
    </row>
    <row r="324" spans="1:13" x14ac:dyDescent="0.2">
      <c r="A324" s="31" t="s">
        <v>1059</v>
      </c>
      <c r="B324" s="29" t="s">
        <v>815</v>
      </c>
      <c r="C324" s="29" t="s">
        <v>876</v>
      </c>
      <c r="D324" s="29" t="s">
        <v>1057</v>
      </c>
      <c r="E324" s="30" t="s">
        <v>416</v>
      </c>
      <c r="F324" s="31" t="str">
        <f t="shared" si="47"/>
        <v>ひ０３</v>
      </c>
      <c r="G324" s="31" t="str">
        <f t="shared" si="48"/>
        <v>田中勝之</v>
      </c>
      <c r="H324" s="31" t="s">
        <v>874</v>
      </c>
      <c r="I324" s="31" t="s">
        <v>230</v>
      </c>
      <c r="J324" s="32">
        <v>1944</v>
      </c>
      <c r="K324" s="33">
        <f t="shared" si="49"/>
        <v>82</v>
      </c>
      <c r="L324" s="89" t="str">
        <f t="shared" si="45"/>
        <v>OK</v>
      </c>
      <c r="M324" s="128" t="s">
        <v>238</v>
      </c>
    </row>
    <row r="325" spans="1:13" x14ac:dyDescent="0.2">
      <c r="A325" s="31" t="s">
        <v>1060</v>
      </c>
      <c r="B325" s="36" t="s">
        <v>877</v>
      </c>
      <c r="C325" s="36" t="s">
        <v>878</v>
      </c>
      <c r="D325" s="29" t="s">
        <v>1057</v>
      </c>
      <c r="E325" s="30" t="s">
        <v>416</v>
      </c>
      <c r="F325" s="31" t="str">
        <f t="shared" si="47"/>
        <v>ひ０４</v>
      </c>
      <c r="G325" s="31" t="str">
        <f t="shared" si="48"/>
        <v>加藤昇</v>
      </c>
      <c r="H325" s="31" t="s">
        <v>874</v>
      </c>
      <c r="I325" s="31" t="s">
        <v>230</v>
      </c>
      <c r="J325" s="34">
        <v>1952</v>
      </c>
      <c r="K325" s="33">
        <f t="shared" si="49"/>
        <v>74</v>
      </c>
      <c r="L325" s="89" t="str">
        <f t="shared" si="45"/>
        <v>OK</v>
      </c>
      <c r="M325" s="128" t="s">
        <v>238</v>
      </c>
    </row>
    <row r="326" spans="1:13" x14ac:dyDescent="0.2">
      <c r="A326" s="31" t="s">
        <v>1061</v>
      </c>
      <c r="B326" s="31" t="s">
        <v>879</v>
      </c>
      <c r="C326" s="31" t="s">
        <v>880</v>
      </c>
      <c r="D326" s="29" t="s">
        <v>1057</v>
      </c>
      <c r="E326" s="30"/>
      <c r="F326" s="31" t="str">
        <f t="shared" si="47"/>
        <v>ひ０５</v>
      </c>
      <c r="G326" s="31" t="str">
        <f t="shared" si="48"/>
        <v>大木浩</v>
      </c>
      <c r="H326" s="31" t="s">
        <v>874</v>
      </c>
      <c r="I326" s="31" t="s">
        <v>230</v>
      </c>
      <c r="J326" s="32">
        <v>1963</v>
      </c>
      <c r="K326" s="33">
        <f t="shared" si="49"/>
        <v>63</v>
      </c>
      <c r="L326" s="89" t="str">
        <f t="shared" si="45"/>
        <v>OK</v>
      </c>
      <c r="M326" s="128" t="s">
        <v>238</v>
      </c>
    </row>
    <row r="327" spans="1:13" x14ac:dyDescent="0.2">
      <c r="A327" s="31" t="s">
        <v>1062</v>
      </c>
      <c r="B327" s="29" t="s">
        <v>322</v>
      </c>
      <c r="C327" s="29" t="s">
        <v>881</v>
      </c>
      <c r="D327" s="29" t="s">
        <v>1057</v>
      </c>
      <c r="E327" s="30" t="s">
        <v>416</v>
      </c>
      <c r="F327" s="31" t="str">
        <f t="shared" si="47"/>
        <v>ひ０６</v>
      </c>
      <c r="G327" s="31" t="str">
        <f t="shared" si="48"/>
        <v>片岡春巳</v>
      </c>
      <c r="H327" s="31" t="s">
        <v>874</v>
      </c>
      <c r="I327" s="31" t="s">
        <v>230</v>
      </c>
      <c r="J327" s="32">
        <v>1953</v>
      </c>
      <c r="K327" s="33">
        <f t="shared" si="49"/>
        <v>73</v>
      </c>
      <c r="L327" s="89" t="str">
        <f t="shared" si="45"/>
        <v>OK</v>
      </c>
      <c r="M327" s="128" t="s">
        <v>238</v>
      </c>
    </row>
    <row r="328" spans="1:13" x14ac:dyDescent="0.2">
      <c r="A328" s="31" t="s">
        <v>1063</v>
      </c>
      <c r="B328" s="81" t="s">
        <v>882</v>
      </c>
      <c r="C328" s="81" t="s">
        <v>883</v>
      </c>
      <c r="D328" s="29" t="s">
        <v>1057</v>
      </c>
      <c r="E328" s="30"/>
      <c r="F328" s="31" t="str">
        <f t="shared" si="47"/>
        <v>ひ０７</v>
      </c>
      <c r="G328" s="31" t="str">
        <f t="shared" si="48"/>
        <v>林雅子</v>
      </c>
      <c r="H328" s="31" t="s">
        <v>874</v>
      </c>
      <c r="I328" s="81" t="s">
        <v>210</v>
      </c>
      <c r="J328" s="34">
        <v>1963</v>
      </c>
      <c r="K328" s="33">
        <f t="shared" si="49"/>
        <v>63</v>
      </c>
      <c r="L328" s="89" t="str">
        <f t="shared" si="45"/>
        <v>OK</v>
      </c>
      <c r="M328" s="128" t="s">
        <v>238</v>
      </c>
    </row>
    <row r="329" spans="1:13" x14ac:dyDescent="0.2">
      <c r="A329" s="31" t="s">
        <v>1064</v>
      </c>
      <c r="B329" s="29" t="s">
        <v>698</v>
      </c>
      <c r="C329" s="29" t="s">
        <v>885</v>
      </c>
      <c r="D329" s="29" t="s">
        <v>1057</v>
      </c>
      <c r="E329" s="30"/>
      <c r="F329" s="31" t="str">
        <f t="shared" si="47"/>
        <v>ひ０８</v>
      </c>
      <c r="G329" s="31" t="str">
        <f t="shared" si="48"/>
        <v>小林誠</v>
      </c>
      <c r="H329" s="29" t="s">
        <v>1065</v>
      </c>
      <c r="I329" s="31" t="s">
        <v>230</v>
      </c>
      <c r="J329" s="32">
        <v>1961</v>
      </c>
      <c r="K329" s="33">
        <f>IF(J329="","",(2026-J329))</f>
        <v>65</v>
      </c>
      <c r="L329" s="89" t="str">
        <f t="shared" si="45"/>
        <v>OK</v>
      </c>
      <c r="M329" s="31" t="s">
        <v>199</v>
      </c>
    </row>
    <row r="330" spans="1:13" x14ac:dyDescent="0.2">
      <c r="A330" s="31" t="s">
        <v>1066</v>
      </c>
      <c r="B330" s="31" t="s">
        <v>698</v>
      </c>
      <c r="C330" s="31" t="s">
        <v>886</v>
      </c>
      <c r="D330" s="29" t="s">
        <v>1057</v>
      </c>
      <c r="E330" s="30" t="s">
        <v>416</v>
      </c>
      <c r="F330" s="31" t="str">
        <f t="shared" si="47"/>
        <v>ひ０９</v>
      </c>
      <c r="G330" s="31" t="str">
        <f t="shared" si="48"/>
        <v>小林晴之</v>
      </c>
      <c r="H330" s="29" t="s">
        <v>1065</v>
      </c>
      <c r="I330" s="31" t="s">
        <v>230</v>
      </c>
      <c r="J330" s="34">
        <v>1955</v>
      </c>
      <c r="K330" s="33">
        <f t="shared" ref="K330:K336" si="50">IF(J330="","",(2026-J330))</f>
        <v>71</v>
      </c>
      <c r="L330" s="89" t="str">
        <f t="shared" si="45"/>
        <v>OK</v>
      </c>
      <c r="M330" s="31" t="s">
        <v>199</v>
      </c>
    </row>
    <row r="331" spans="1:13" x14ac:dyDescent="0.2">
      <c r="A331" s="31" t="s">
        <v>1067</v>
      </c>
      <c r="B331" s="29" t="s">
        <v>786</v>
      </c>
      <c r="C331" s="29" t="s">
        <v>887</v>
      </c>
      <c r="D331" s="29" t="s">
        <v>1057</v>
      </c>
      <c r="E331" s="30"/>
      <c r="F331" s="31" t="str">
        <f t="shared" si="47"/>
        <v>ひ１０</v>
      </c>
      <c r="G331" s="31" t="str">
        <f t="shared" si="48"/>
        <v>大野俊治</v>
      </c>
      <c r="H331" s="29" t="s">
        <v>1065</v>
      </c>
      <c r="I331" s="31" t="s">
        <v>230</v>
      </c>
      <c r="J331" s="32">
        <v>1959</v>
      </c>
      <c r="K331" s="33">
        <f t="shared" si="50"/>
        <v>67</v>
      </c>
      <c r="L331" s="89" t="str">
        <f t="shared" si="45"/>
        <v>OK</v>
      </c>
      <c r="M331" s="81" t="s">
        <v>238</v>
      </c>
    </row>
    <row r="332" spans="1:13" x14ac:dyDescent="0.2">
      <c r="A332" s="31" t="s">
        <v>1068</v>
      </c>
      <c r="B332" s="31" t="s">
        <v>888</v>
      </c>
      <c r="C332" s="31" t="s">
        <v>889</v>
      </c>
      <c r="D332" s="29" t="s">
        <v>1057</v>
      </c>
      <c r="E332" s="30"/>
      <c r="F332" s="31" t="str">
        <f t="shared" si="47"/>
        <v>ひ１１</v>
      </c>
      <c r="G332" s="31" t="str">
        <f t="shared" si="48"/>
        <v>北村弘司</v>
      </c>
      <c r="H332" s="29" t="s">
        <v>1065</v>
      </c>
      <c r="I332" s="31" t="s">
        <v>230</v>
      </c>
      <c r="J332" s="34">
        <v>1960</v>
      </c>
      <c r="K332" s="33">
        <f t="shared" si="50"/>
        <v>66</v>
      </c>
      <c r="L332" s="89" t="str">
        <f t="shared" si="45"/>
        <v>OK</v>
      </c>
      <c r="M332" s="31" t="s">
        <v>345</v>
      </c>
    </row>
    <row r="333" spans="1:13" x14ac:dyDescent="0.2">
      <c r="A333" s="31" t="s">
        <v>1069</v>
      </c>
      <c r="B333" s="29" t="s">
        <v>890</v>
      </c>
      <c r="C333" s="29" t="s">
        <v>891</v>
      </c>
      <c r="D333" s="29" t="s">
        <v>1057</v>
      </c>
      <c r="E333" s="30"/>
      <c r="F333" s="31" t="str">
        <f t="shared" si="47"/>
        <v>ひ１２</v>
      </c>
      <c r="G333" s="31" t="str">
        <f t="shared" si="48"/>
        <v>坪田敏裕</v>
      </c>
      <c r="H333" s="29" t="s">
        <v>1065</v>
      </c>
      <c r="I333" s="31" t="s">
        <v>230</v>
      </c>
      <c r="J333" s="32">
        <v>1964</v>
      </c>
      <c r="K333" s="33">
        <f t="shared" si="50"/>
        <v>62</v>
      </c>
      <c r="L333" s="89" t="str">
        <f t="shared" si="45"/>
        <v>OK</v>
      </c>
      <c r="M333" s="31" t="s">
        <v>235</v>
      </c>
    </row>
    <row r="334" spans="1:13" x14ac:dyDescent="0.2">
      <c r="A334" s="31" t="s">
        <v>1070</v>
      </c>
      <c r="B334" s="125" t="s">
        <v>225</v>
      </c>
      <c r="C334" s="125" t="s">
        <v>892</v>
      </c>
      <c r="D334" s="29" t="s">
        <v>1057</v>
      </c>
      <c r="E334" s="30"/>
      <c r="F334" s="31" t="str">
        <f t="shared" si="47"/>
        <v>ひ１３</v>
      </c>
      <c r="G334" s="31" t="str">
        <f t="shared" si="48"/>
        <v>中村泰枝</v>
      </c>
      <c r="H334" s="29" t="s">
        <v>1065</v>
      </c>
      <c r="I334" s="81" t="s">
        <v>210</v>
      </c>
      <c r="J334" s="32">
        <v>1957</v>
      </c>
      <c r="K334" s="33">
        <f t="shared" si="50"/>
        <v>69</v>
      </c>
      <c r="L334" s="89" t="str">
        <f t="shared" si="45"/>
        <v>OK</v>
      </c>
      <c r="M334" s="31" t="s">
        <v>345</v>
      </c>
    </row>
    <row r="335" spans="1:13" x14ac:dyDescent="0.2">
      <c r="A335" s="31" t="s">
        <v>1071</v>
      </c>
      <c r="B335" s="29" t="s">
        <v>893</v>
      </c>
      <c r="C335" s="29" t="s">
        <v>894</v>
      </c>
      <c r="D335" s="29" t="s">
        <v>1057</v>
      </c>
      <c r="E335" s="30"/>
      <c r="F335" s="31" t="str">
        <f t="shared" si="47"/>
        <v>ひ１４</v>
      </c>
      <c r="G335" s="31" t="str">
        <f t="shared" si="48"/>
        <v>槙田学</v>
      </c>
      <c r="H335" s="29" t="s">
        <v>1065</v>
      </c>
      <c r="I335" s="31" t="s">
        <v>230</v>
      </c>
      <c r="J335" s="32">
        <v>1965</v>
      </c>
      <c r="K335" s="33">
        <f t="shared" si="50"/>
        <v>61</v>
      </c>
      <c r="L335" s="89" t="str">
        <f t="shared" si="45"/>
        <v>OK</v>
      </c>
      <c r="M335" s="31" t="s">
        <v>199</v>
      </c>
    </row>
    <row r="336" spans="1:13" x14ac:dyDescent="0.2">
      <c r="A336" s="31" t="s">
        <v>1072</v>
      </c>
      <c r="B336" s="31" t="s">
        <v>200</v>
      </c>
      <c r="C336" s="31" t="s">
        <v>774</v>
      </c>
      <c r="D336" s="29" t="s">
        <v>1057</v>
      </c>
      <c r="E336" s="30"/>
      <c r="F336" s="31" t="str">
        <f t="shared" si="47"/>
        <v>ひ１５</v>
      </c>
      <c r="G336" s="31" t="str">
        <f t="shared" si="48"/>
        <v>青木聡</v>
      </c>
      <c r="H336" s="29" t="s">
        <v>1065</v>
      </c>
      <c r="I336" s="31" t="s">
        <v>230</v>
      </c>
      <c r="J336" s="34">
        <v>1965</v>
      </c>
      <c r="K336" s="33">
        <f t="shared" si="50"/>
        <v>61</v>
      </c>
      <c r="L336" s="89" t="str">
        <f t="shared" si="45"/>
        <v>OK</v>
      </c>
      <c r="M336" s="31" t="s">
        <v>345</v>
      </c>
    </row>
    <row r="337" spans="1:13" x14ac:dyDescent="0.2">
      <c r="A337" s="31" t="s">
        <v>1073</v>
      </c>
      <c r="B337" s="29" t="s">
        <v>895</v>
      </c>
      <c r="C337" s="29" t="s">
        <v>896</v>
      </c>
      <c r="D337" s="29" t="s">
        <v>1057</v>
      </c>
      <c r="E337" s="30" t="s">
        <v>416</v>
      </c>
      <c r="F337" s="31" t="str">
        <f t="shared" si="47"/>
        <v>ひ１６</v>
      </c>
      <c r="G337" s="31" t="str">
        <f t="shared" si="48"/>
        <v>平岩治司</v>
      </c>
      <c r="H337" s="29" t="s">
        <v>1074</v>
      </c>
      <c r="I337" s="31" t="s">
        <v>230</v>
      </c>
      <c r="J337" s="121">
        <v>1955</v>
      </c>
      <c r="K337" s="138">
        <f>IF(J337="","",(2026-J337))</f>
        <v>71</v>
      </c>
      <c r="L337" s="89" t="str">
        <f t="shared" si="45"/>
        <v>OK</v>
      </c>
      <c r="M337" s="128" t="s">
        <v>238</v>
      </c>
    </row>
    <row r="338" spans="1:13" x14ac:dyDescent="0.2">
      <c r="A338" s="31" t="s">
        <v>1075</v>
      </c>
      <c r="B338" s="81" t="s">
        <v>897</v>
      </c>
      <c r="C338" s="81" t="s">
        <v>898</v>
      </c>
      <c r="D338" s="29" t="s">
        <v>1057</v>
      </c>
      <c r="E338" s="30" t="s">
        <v>416</v>
      </c>
      <c r="F338" s="31" t="str">
        <f t="shared" si="47"/>
        <v>ひ１７</v>
      </c>
      <c r="G338" s="31" t="str">
        <f t="shared" si="48"/>
        <v>井田圭子</v>
      </c>
      <c r="H338" s="29" t="s">
        <v>1074</v>
      </c>
      <c r="I338" s="81" t="s">
        <v>210</v>
      </c>
      <c r="J338" s="139">
        <v>1951</v>
      </c>
      <c r="K338" s="138">
        <f t="shared" ref="K338:K349" si="51">IF(J338="","",(2026-J338))</f>
        <v>75</v>
      </c>
      <c r="L338" s="89" t="str">
        <f t="shared" si="45"/>
        <v>OK</v>
      </c>
      <c r="M338" s="128" t="s">
        <v>238</v>
      </c>
    </row>
    <row r="339" spans="1:13" x14ac:dyDescent="0.2">
      <c r="A339" s="31" t="s">
        <v>1076</v>
      </c>
      <c r="B339" s="29" t="s">
        <v>899</v>
      </c>
      <c r="C339" s="29" t="s">
        <v>900</v>
      </c>
      <c r="D339" s="29" t="s">
        <v>1057</v>
      </c>
      <c r="E339" s="30" t="s">
        <v>416</v>
      </c>
      <c r="F339" s="31" t="str">
        <f t="shared" si="47"/>
        <v>ひ１８</v>
      </c>
      <c r="G339" s="31" t="str">
        <f t="shared" si="48"/>
        <v>今村宣明</v>
      </c>
      <c r="H339" s="29" t="s">
        <v>1074</v>
      </c>
      <c r="I339" s="31" t="s">
        <v>230</v>
      </c>
      <c r="J339" s="121">
        <v>1951</v>
      </c>
      <c r="K339" s="138">
        <f t="shared" si="51"/>
        <v>75</v>
      </c>
      <c r="L339" s="89" t="str">
        <f t="shared" si="45"/>
        <v>OK</v>
      </c>
      <c r="M339" s="128" t="s">
        <v>238</v>
      </c>
    </row>
    <row r="340" spans="1:13" x14ac:dyDescent="0.2">
      <c r="A340" s="31" t="s">
        <v>1077</v>
      </c>
      <c r="B340" s="36" t="s">
        <v>901</v>
      </c>
      <c r="C340" s="36" t="s">
        <v>902</v>
      </c>
      <c r="D340" s="29" t="s">
        <v>1057</v>
      </c>
      <c r="E340" s="30" t="s">
        <v>416</v>
      </c>
      <c r="F340" s="31" t="str">
        <f t="shared" si="47"/>
        <v>ひ１９</v>
      </c>
      <c r="G340" s="31" t="str">
        <f t="shared" si="48"/>
        <v>新谷弘之</v>
      </c>
      <c r="H340" s="29" t="s">
        <v>1074</v>
      </c>
      <c r="I340" s="31" t="s">
        <v>230</v>
      </c>
      <c r="J340" s="139">
        <v>1951</v>
      </c>
      <c r="K340" s="138">
        <f t="shared" si="51"/>
        <v>75</v>
      </c>
      <c r="L340" s="89" t="str">
        <f t="shared" si="45"/>
        <v>OK</v>
      </c>
      <c r="M340" s="128" t="s">
        <v>238</v>
      </c>
    </row>
    <row r="341" spans="1:13" x14ac:dyDescent="0.2">
      <c r="A341" s="31" t="s">
        <v>1078</v>
      </c>
      <c r="B341" s="29" t="s">
        <v>903</v>
      </c>
      <c r="C341" s="29" t="s">
        <v>904</v>
      </c>
      <c r="D341" s="29" t="s">
        <v>1057</v>
      </c>
      <c r="E341" s="30"/>
      <c r="F341" s="31" t="str">
        <f t="shared" si="47"/>
        <v>ひ２０</v>
      </c>
      <c r="G341" s="31" t="str">
        <f t="shared" si="48"/>
        <v>木瀬茂雄</v>
      </c>
      <c r="H341" s="29" t="s">
        <v>1074</v>
      </c>
      <c r="I341" s="31" t="s">
        <v>230</v>
      </c>
      <c r="J341" s="121">
        <v>1958</v>
      </c>
      <c r="K341" s="138">
        <f t="shared" si="51"/>
        <v>68</v>
      </c>
      <c r="L341" s="89" t="str">
        <f t="shared" si="45"/>
        <v>OK</v>
      </c>
      <c r="M341" s="128" t="s">
        <v>238</v>
      </c>
    </row>
    <row r="342" spans="1:13" x14ac:dyDescent="0.2">
      <c r="A342" s="31" t="s">
        <v>1079</v>
      </c>
      <c r="B342" s="29" t="s">
        <v>905</v>
      </c>
      <c r="C342" s="29" t="s">
        <v>906</v>
      </c>
      <c r="D342" s="29" t="s">
        <v>1057</v>
      </c>
      <c r="E342" s="30"/>
      <c r="F342" s="31" t="str">
        <f t="shared" si="47"/>
        <v>ひ２１</v>
      </c>
      <c r="G342" s="31" t="str">
        <f t="shared" si="48"/>
        <v>ドーランデーブ</v>
      </c>
      <c r="H342" s="29" t="s">
        <v>1074</v>
      </c>
      <c r="I342" s="31" t="s">
        <v>230</v>
      </c>
      <c r="J342" s="121">
        <v>1963</v>
      </c>
      <c r="K342" s="138">
        <f t="shared" si="51"/>
        <v>63</v>
      </c>
      <c r="L342" s="89" t="str">
        <f t="shared" si="45"/>
        <v>OK</v>
      </c>
      <c r="M342" s="128" t="s">
        <v>238</v>
      </c>
    </row>
    <row r="343" spans="1:13" x14ac:dyDescent="0.2">
      <c r="A343" s="31" t="s">
        <v>1080</v>
      </c>
      <c r="B343" s="29" t="s">
        <v>232</v>
      </c>
      <c r="C343" s="29" t="s">
        <v>907</v>
      </c>
      <c r="D343" s="29" t="s">
        <v>1057</v>
      </c>
      <c r="E343" s="30" t="s">
        <v>416</v>
      </c>
      <c r="F343" s="31" t="str">
        <f t="shared" si="47"/>
        <v>ひ２２</v>
      </c>
      <c r="G343" s="31" t="str">
        <f t="shared" si="48"/>
        <v>鈴木英夫</v>
      </c>
      <c r="H343" s="29" t="s">
        <v>1074</v>
      </c>
      <c r="I343" s="31" t="s">
        <v>230</v>
      </c>
      <c r="J343" s="121">
        <v>1955</v>
      </c>
      <c r="K343" s="138">
        <f t="shared" si="51"/>
        <v>71</v>
      </c>
      <c r="L343" s="89" t="str">
        <f t="shared" si="45"/>
        <v>OK</v>
      </c>
      <c r="M343" s="128" t="s">
        <v>238</v>
      </c>
    </row>
    <row r="344" spans="1:13" x14ac:dyDescent="0.2">
      <c r="A344" s="31" t="s">
        <v>1081</v>
      </c>
      <c r="B344" s="81" t="s">
        <v>758</v>
      </c>
      <c r="C344" s="81" t="s">
        <v>908</v>
      </c>
      <c r="D344" s="29" t="s">
        <v>1057</v>
      </c>
      <c r="E344" s="30"/>
      <c r="F344" s="31" t="str">
        <f t="shared" si="47"/>
        <v>ひ２３</v>
      </c>
      <c r="G344" s="31" t="str">
        <f t="shared" si="48"/>
        <v>前田喜久子</v>
      </c>
      <c r="H344" s="29" t="s">
        <v>1074</v>
      </c>
      <c r="I344" s="81" t="s">
        <v>210</v>
      </c>
      <c r="J344" s="139">
        <v>1945</v>
      </c>
      <c r="K344" s="138">
        <f t="shared" si="51"/>
        <v>81</v>
      </c>
      <c r="L344" s="89" t="str">
        <f t="shared" si="45"/>
        <v>OK</v>
      </c>
      <c r="M344" s="128" t="s">
        <v>238</v>
      </c>
    </row>
    <row r="345" spans="1:13" x14ac:dyDescent="0.2">
      <c r="A345" s="31" t="s">
        <v>1082</v>
      </c>
      <c r="B345" s="81" t="s">
        <v>698</v>
      </c>
      <c r="C345" s="81" t="s">
        <v>909</v>
      </c>
      <c r="D345" s="29" t="s">
        <v>1057</v>
      </c>
      <c r="E345" s="30" t="s">
        <v>416</v>
      </c>
      <c r="F345" s="31" t="str">
        <f t="shared" si="47"/>
        <v>ひ２４</v>
      </c>
      <c r="G345" s="31" t="str">
        <f t="shared" si="48"/>
        <v>小林明子</v>
      </c>
      <c r="H345" s="29" t="s">
        <v>1074</v>
      </c>
      <c r="I345" s="81" t="s">
        <v>210</v>
      </c>
      <c r="J345" s="121">
        <v>1955</v>
      </c>
      <c r="K345" s="138">
        <f t="shared" si="51"/>
        <v>71</v>
      </c>
      <c r="L345" s="89" t="str">
        <f t="shared" si="45"/>
        <v>OK</v>
      </c>
      <c r="M345" s="128" t="s">
        <v>238</v>
      </c>
    </row>
    <row r="346" spans="1:13" x14ac:dyDescent="0.2">
      <c r="A346" s="31" t="s">
        <v>1083</v>
      </c>
      <c r="B346" s="29" t="s">
        <v>241</v>
      </c>
      <c r="C346" s="29" t="s">
        <v>726</v>
      </c>
      <c r="D346" s="29" t="s">
        <v>1057</v>
      </c>
      <c r="E346" s="30" t="s">
        <v>416</v>
      </c>
      <c r="F346" s="31" t="str">
        <f t="shared" si="47"/>
        <v>ひ２５</v>
      </c>
      <c r="G346" s="31" t="str">
        <f t="shared" si="48"/>
        <v>福島直樹</v>
      </c>
      <c r="H346" s="29" t="s">
        <v>1074</v>
      </c>
      <c r="I346" s="31" t="s">
        <v>230</v>
      </c>
      <c r="J346" s="121">
        <v>1951</v>
      </c>
      <c r="K346" s="138">
        <f t="shared" si="51"/>
        <v>75</v>
      </c>
      <c r="L346" s="89" t="str">
        <f t="shared" si="45"/>
        <v>OK</v>
      </c>
      <c r="M346" s="128" t="s">
        <v>238</v>
      </c>
    </row>
    <row r="347" spans="1:13" x14ac:dyDescent="0.2">
      <c r="A347" s="31" t="s">
        <v>1084</v>
      </c>
      <c r="B347" s="29" t="s">
        <v>910</v>
      </c>
      <c r="C347" s="29" t="s">
        <v>911</v>
      </c>
      <c r="D347" s="29" t="s">
        <v>1057</v>
      </c>
      <c r="E347" s="30" t="s">
        <v>416</v>
      </c>
      <c r="F347" s="31" t="str">
        <f t="shared" si="47"/>
        <v>ひ２６</v>
      </c>
      <c r="G347" s="31" t="str">
        <f t="shared" si="48"/>
        <v>藤野秀明</v>
      </c>
      <c r="H347" s="29" t="s">
        <v>1074</v>
      </c>
      <c r="I347" s="31" t="s">
        <v>230</v>
      </c>
      <c r="J347" s="121">
        <v>1947</v>
      </c>
      <c r="K347" s="138">
        <f t="shared" si="51"/>
        <v>79</v>
      </c>
      <c r="L347" s="89" t="str">
        <f t="shared" si="45"/>
        <v>OK</v>
      </c>
      <c r="M347" s="128" t="s">
        <v>238</v>
      </c>
    </row>
    <row r="348" spans="1:13" x14ac:dyDescent="0.2">
      <c r="A348" s="31" t="s">
        <v>1085</v>
      </c>
      <c r="B348" s="29" t="s">
        <v>912</v>
      </c>
      <c r="C348" s="29" t="s">
        <v>913</v>
      </c>
      <c r="D348" s="29" t="s">
        <v>1057</v>
      </c>
      <c r="E348" s="30" t="s">
        <v>416</v>
      </c>
      <c r="F348" s="31" t="str">
        <f t="shared" si="47"/>
        <v>ひ２７</v>
      </c>
      <c r="G348" s="31" t="str">
        <f t="shared" si="48"/>
        <v>油利享</v>
      </c>
      <c r="H348" s="29" t="s">
        <v>1074</v>
      </c>
      <c r="I348" s="31" t="s">
        <v>230</v>
      </c>
      <c r="J348" s="121">
        <v>1955</v>
      </c>
      <c r="K348" s="138">
        <f t="shared" si="51"/>
        <v>71</v>
      </c>
      <c r="L348" s="89" t="str">
        <f t="shared" si="45"/>
        <v>OK</v>
      </c>
      <c r="M348" s="128" t="s">
        <v>238</v>
      </c>
    </row>
    <row r="349" spans="1:13" x14ac:dyDescent="0.2">
      <c r="A349" s="31" t="s">
        <v>1086</v>
      </c>
      <c r="B349" s="31" t="s">
        <v>914</v>
      </c>
      <c r="C349" s="31" t="s">
        <v>915</v>
      </c>
      <c r="D349" s="29" t="s">
        <v>1057</v>
      </c>
      <c r="E349" s="30" t="s">
        <v>416</v>
      </c>
      <c r="F349" s="31" t="str">
        <f t="shared" si="47"/>
        <v>ひ２８</v>
      </c>
      <c r="G349" s="31" t="str">
        <f t="shared" si="48"/>
        <v>西村国太郎</v>
      </c>
      <c r="H349" s="29" t="s">
        <v>1074</v>
      </c>
      <c r="I349" s="31" t="s">
        <v>230</v>
      </c>
      <c r="J349" s="121">
        <v>1942</v>
      </c>
      <c r="K349" s="138">
        <f t="shared" si="51"/>
        <v>84</v>
      </c>
      <c r="L349" s="89" t="str">
        <f t="shared" si="45"/>
        <v>OK</v>
      </c>
      <c r="M349" s="128" t="s">
        <v>238</v>
      </c>
    </row>
    <row r="350" spans="1:13" x14ac:dyDescent="0.2">
      <c r="A350" s="31" t="s">
        <v>1087</v>
      </c>
      <c r="B350" s="29" t="s">
        <v>1088</v>
      </c>
      <c r="C350" s="29" t="s">
        <v>1089</v>
      </c>
      <c r="D350" s="29" t="s">
        <v>1057</v>
      </c>
      <c r="F350" s="31" t="str">
        <f t="shared" si="47"/>
        <v>ひ２９</v>
      </c>
      <c r="G350" s="31" t="str">
        <f t="shared" si="48"/>
        <v>河合仙治</v>
      </c>
      <c r="H350" s="29" t="s">
        <v>1074</v>
      </c>
      <c r="I350" s="31" t="s">
        <v>230</v>
      </c>
      <c r="J350" s="32">
        <v>1942</v>
      </c>
      <c r="K350" s="140">
        <v>84</v>
      </c>
      <c r="L350" s="89" t="str">
        <f t="shared" si="45"/>
        <v>OK</v>
      </c>
      <c r="M350" s="31" t="s">
        <v>916</v>
      </c>
    </row>
    <row r="351" spans="1:13" x14ac:dyDescent="0.2">
      <c r="A351" s="31" t="s">
        <v>1090</v>
      </c>
      <c r="B351" s="81" t="s">
        <v>917</v>
      </c>
      <c r="C351" s="81" t="s">
        <v>918</v>
      </c>
      <c r="D351" s="29" t="s">
        <v>1057</v>
      </c>
      <c r="F351" s="31" t="str">
        <f t="shared" si="47"/>
        <v>ひ３０</v>
      </c>
      <c r="G351" s="31" t="str">
        <f t="shared" si="48"/>
        <v>岸田昌子</v>
      </c>
      <c r="H351" s="29" t="s">
        <v>1074</v>
      </c>
      <c r="I351" s="81" t="s">
        <v>210</v>
      </c>
      <c r="J351" s="32">
        <v>1942</v>
      </c>
      <c r="K351" s="140">
        <v>84</v>
      </c>
      <c r="L351" s="89" t="str">
        <f t="shared" si="45"/>
        <v>OK</v>
      </c>
      <c r="M351" s="31" t="s">
        <v>916</v>
      </c>
    </row>
    <row r="352" spans="1:13" x14ac:dyDescent="0.2">
      <c r="A352" s="31" t="s">
        <v>1091</v>
      </c>
      <c r="B352" s="81" t="s">
        <v>919</v>
      </c>
      <c r="C352" s="81" t="s">
        <v>898</v>
      </c>
      <c r="D352" s="29" t="s">
        <v>1057</v>
      </c>
      <c r="F352" s="31" t="str">
        <f t="shared" si="47"/>
        <v>ひ３１</v>
      </c>
      <c r="G352" s="31" t="str">
        <f t="shared" si="48"/>
        <v>宇野圭子</v>
      </c>
      <c r="H352" s="29" t="s">
        <v>1074</v>
      </c>
      <c r="I352" s="81" t="s">
        <v>210</v>
      </c>
      <c r="J352" s="32">
        <v>1945</v>
      </c>
      <c r="K352" s="140">
        <v>81</v>
      </c>
      <c r="L352" s="89" t="str">
        <f t="shared" si="45"/>
        <v>OK</v>
      </c>
      <c r="M352" s="81" t="s">
        <v>238</v>
      </c>
    </row>
    <row r="353" spans="1:13" x14ac:dyDescent="0.2">
      <c r="A353" s="146"/>
      <c r="B353" s="70">
        <v>11</v>
      </c>
      <c r="C353" s="95"/>
      <c r="D353" s="135"/>
      <c r="E353" s="25"/>
      <c r="F353" s="44"/>
      <c r="G353" s="44"/>
      <c r="H353" s="135"/>
      <c r="I353" s="44"/>
      <c r="J353" s="136"/>
      <c r="K353" s="33" t="str">
        <f>IF(J353="","",(2026-J353))</f>
        <v/>
      </c>
      <c r="L353" s="44"/>
      <c r="M353" s="137"/>
    </row>
    <row r="354" spans="1:13" s="153" customFormat="1" x14ac:dyDescent="0.2">
      <c r="A354" s="34" t="s">
        <v>341</v>
      </c>
      <c r="B354" s="32" t="s">
        <v>329</v>
      </c>
      <c r="C354" s="32" t="s">
        <v>920</v>
      </c>
      <c r="D354" s="29" t="s">
        <v>344</v>
      </c>
      <c r="E354" s="30"/>
      <c r="F354" s="31" t="str">
        <f>A354</f>
        <v>こ０１</v>
      </c>
      <c r="G354" s="34" t="str">
        <f>B354&amp;C354</f>
        <v>山田直八</v>
      </c>
      <c r="H354" s="29" t="s">
        <v>343</v>
      </c>
      <c r="I354" s="29" t="s">
        <v>230</v>
      </c>
      <c r="J354" s="32">
        <v>1972</v>
      </c>
      <c r="K354" s="33">
        <f>IF(J354="","",(2026-J354))</f>
        <v>54</v>
      </c>
      <c r="L354" s="72" t="s">
        <v>921</v>
      </c>
      <c r="M354" s="34" t="s">
        <v>345</v>
      </c>
    </row>
    <row r="355" spans="1:13" x14ac:dyDescent="0.2">
      <c r="A355" s="34" t="s">
        <v>1092</v>
      </c>
      <c r="B355" s="28" t="s">
        <v>922</v>
      </c>
      <c r="C355" s="28" t="s">
        <v>923</v>
      </c>
      <c r="D355" s="29" t="s">
        <v>344</v>
      </c>
      <c r="E355" s="35"/>
      <c r="F355" s="31" t="str">
        <f>A355</f>
        <v>こ０２</v>
      </c>
      <c r="G355" s="34" t="str">
        <f>B355&amp;C355</f>
        <v>細原禎夫</v>
      </c>
      <c r="H355" s="29" t="s">
        <v>343</v>
      </c>
      <c r="I355" s="28" t="s">
        <v>230</v>
      </c>
      <c r="J355" s="40">
        <v>1968</v>
      </c>
      <c r="K355" s="33">
        <f>IF(J355="","",(2026-J355))</f>
        <v>58</v>
      </c>
      <c r="L355" s="72" t="s">
        <v>921</v>
      </c>
      <c r="M355" s="28" t="s">
        <v>213</v>
      </c>
    </row>
    <row r="356" spans="1:13" x14ac:dyDescent="0.2">
      <c r="A356" s="34" t="s">
        <v>1093</v>
      </c>
      <c r="B356" s="28" t="s">
        <v>342</v>
      </c>
      <c r="C356" s="28" t="s">
        <v>280</v>
      </c>
      <c r="D356" s="29" t="s">
        <v>344</v>
      </c>
      <c r="E356" s="35"/>
      <c r="F356" s="31" t="str">
        <f>A356</f>
        <v>こ０３</v>
      </c>
      <c r="G356" s="34" t="str">
        <f>B356&amp;C356</f>
        <v>國本太郎</v>
      </c>
      <c r="H356" s="29" t="s">
        <v>343</v>
      </c>
      <c r="I356" s="28" t="s">
        <v>230</v>
      </c>
      <c r="J356" s="40">
        <v>1974</v>
      </c>
      <c r="K356" s="33">
        <f>IF(J356="","",(2026-J356))</f>
        <v>52</v>
      </c>
      <c r="L356" s="72" t="s">
        <v>921</v>
      </c>
      <c r="M356" s="42" t="s">
        <v>229</v>
      </c>
    </row>
    <row r="359" spans="1:13" x14ac:dyDescent="0.45">
      <c r="I359" s="38"/>
      <c r="J359" s="41"/>
    </row>
    <row r="360" spans="1:13" x14ac:dyDescent="0.45">
      <c r="I360" s="38"/>
      <c r="J360" s="41"/>
    </row>
    <row r="361" spans="1:13" x14ac:dyDescent="0.45">
      <c r="H361" s="143"/>
      <c r="I361" s="38"/>
      <c r="J361" s="41"/>
    </row>
    <row r="362" spans="1:13" x14ac:dyDescent="0.45">
      <c r="D362" s="38"/>
    </row>
    <row r="363" spans="1:13" x14ac:dyDescent="0.45">
      <c r="D363" s="38"/>
    </row>
    <row r="364" spans="1:13" x14ac:dyDescent="0.45">
      <c r="D364" s="38"/>
    </row>
    <row r="365" spans="1:13" x14ac:dyDescent="0.45">
      <c r="D365" s="38"/>
    </row>
    <row r="366" spans="1:13" x14ac:dyDescent="0.45">
      <c r="D366" s="38"/>
    </row>
    <row r="367" spans="1:13" x14ac:dyDescent="0.45">
      <c r="D367" s="38"/>
    </row>
    <row r="368" spans="1:13" x14ac:dyDescent="0.45">
      <c r="D368" s="38"/>
    </row>
    <row r="369" spans="4:5" x14ac:dyDescent="0.45">
      <c r="D369" s="38"/>
    </row>
    <row r="370" spans="4:5" x14ac:dyDescent="0.45">
      <c r="D370" s="38"/>
    </row>
    <row r="371" spans="4:5" x14ac:dyDescent="0.45">
      <c r="D371" s="38"/>
    </row>
    <row r="372" spans="4:5" x14ac:dyDescent="0.45">
      <c r="D372" s="154"/>
    </row>
    <row r="373" spans="4:5" x14ac:dyDescent="0.45">
      <c r="D373" s="154"/>
    </row>
    <row r="374" spans="4:5" x14ac:dyDescent="0.45">
      <c r="E374" s="144"/>
    </row>
  </sheetData>
  <sheetProtection algorithmName="SHA-512" hashValue="t1zIaGHNlpWBVFdAn7JBTYD9cvBNAMPXRB3asba6pPdutuaMFqaDK6O4Dlm1aQD67YVYLbBFLRWkt3bPy5zYHA==" saltValue="OOj6Zl5bWiTN+oPw+5jNhw==" spinCount="100000" sheet="1" objects="1" scenarios="1"/>
  <mergeCells count="2">
    <mergeCell ref="I1:M2"/>
    <mergeCell ref="B1:H2"/>
  </mergeCells>
  <phoneticPr fontId="2"/>
  <conditionalFormatting sqref="B106:C109 B113:C119">
    <cfRule type="expression" dxfId="4" priority="4">
      <formula>COUNTIF($I106,"女")</formula>
    </cfRule>
  </conditionalFormatting>
  <conditionalFormatting sqref="B121:C121">
    <cfRule type="expression" dxfId="3" priority="3">
      <formula>COUNTIF($I121,"女")</formula>
    </cfRule>
  </conditionalFormatting>
  <conditionalFormatting sqref="D364:D365">
    <cfRule type="containsText" dxfId="2" priority="5" operator="containsText" text="東近江市">
      <formula>NOT(ISERROR(SEARCH("東近江市",D364)))</formula>
    </cfRule>
  </conditionalFormatting>
  <conditionalFormatting sqref="I44:I76">
    <cfRule type="containsText" dxfId="1" priority="2" operator="containsText" text="女">
      <formula>NOT(ISERROR(SEARCH("女",I44)))</formula>
    </cfRule>
  </conditionalFormatting>
  <conditionalFormatting sqref="M44:M73 M75:M76 D372:D373">
    <cfRule type="containsText" dxfId="0" priority="1" operator="containsText" text="東近江市">
      <formula>NOT(ISERROR(SEARCH("東近江市",D44)))</formula>
    </cfRule>
  </conditionalFormatting>
  <dataValidations count="6">
    <dataValidation type="list" allowBlank="1" showInputMessage="1" showErrorMessage="1" sqref="E65448:E65449 JA65448:JA65449 SW65448:SW65449 ACS65448:ACS65449 AMO65448:AMO65449 AWK65448:AWK65449 BGG65448:BGG65449 BQC65448:BQC65449 BZY65448:BZY65449 CJU65448:CJU65449 CTQ65448:CTQ65449 DDM65448:DDM65449 DNI65448:DNI65449 DXE65448:DXE65449 EHA65448:EHA65449 EQW65448:EQW65449 FAS65448:FAS65449 FKO65448:FKO65449 FUK65448:FUK65449 GEG65448:GEG65449 GOC65448:GOC65449 GXY65448:GXY65449 HHU65448:HHU65449 HRQ65448:HRQ65449 IBM65448:IBM65449 ILI65448:ILI65449 IVE65448:IVE65449 JFA65448:JFA65449 JOW65448:JOW65449 JYS65448:JYS65449 KIO65448:KIO65449 KSK65448:KSK65449 LCG65448:LCG65449 LMC65448:LMC65449 LVY65448:LVY65449 MFU65448:MFU65449 MPQ65448:MPQ65449 MZM65448:MZM65449 NJI65448:NJI65449 NTE65448:NTE65449 ODA65448:ODA65449 OMW65448:OMW65449 OWS65448:OWS65449 PGO65448:PGO65449 PQK65448:PQK65449 QAG65448:QAG65449 QKC65448:QKC65449 QTY65448:QTY65449 RDU65448:RDU65449 RNQ65448:RNQ65449 RXM65448:RXM65449 SHI65448:SHI65449 SRE65448:SRE65449 TBA65448:TBA65449 TKW65448:TKW65449 TUS65448:TUS65449 UEO65448:UEO65449 UOK65448:UOK65449 UYG65448:UYG65449 VIC65448:VIC65449 VRY65448:VRY65449 WBU65448:WBU65449 WLQ65448:WLQ65449 WVM65448:WVM65449 E130984:E130985 JA130984:JA130985 SW130984:SW130985 ACS130984:ACS130985 AMO130984:AMO130985 AWK130984:AWK130985 BGG130984:BGG130985 BQC130984:BQC130985 BZY130984:BZY130985 CJU130984:CJU130985 CTQ130984:CTQ130985 DDM130984:DDM130985 DNI130984:DNI130985 DXE130984:DXE130985 EHA130984:EHA130985 EQW130984:EQW130985 FAS130984:FAS130985 FKO130984:FKO130985 FUK130984:FUK130985 GEG130984:GEG130985 GOC130984:GOC130985 GXY130984:GXY130985 HHU130984:HHU130985 HRQ130984:HRQ130985 IBM130984:IBM130985 ILI130984:ILI130985 IVE130984:IVE130985 JFA130984:JFA130985 JOW130984:JOW130985 JYS130984:JYS130985 KIO130984:KIO130985 KSK130984:KSK130985 LCG130984:LCG130985 LMC130984:LMC130985 LVY130984:LVY130985 MFU130984:MFU130985 MPQ130984:MPQ130985 MZM130984:MZM130985 NJI130984:NJI130985 NTE130984:NTE130985 ODA130984:ODA130985 OMW130984:OMW130985 OWS130984:OWS130985 PGO130984:PGO130985 PQK130984:PQK130985 QAG130984:QAG130985 QKC130984:QKC130985 QTY130984:QTY130985 RDU130984:RDU130985 RNQ130984:RNQ130985 RXM130984:RXM130985 SHI130984:SHI130985 SRE130984:SRE130985 TBA130984:TBA130985 TKW130984:TKW130985 TUS130984:TUS130985 UEO130984:UEO130985 UOK130984:UOK130985 UYG130984:UYG130985 VIC130984:VIC130985 VRY130984:VRY130985 WBU130984:WBU130985 WLQ130984:WLQ130985 WVM130984:WVM130985 E196520:E196521 JA196520:JA196521 SW196520:SW196521 ACS196520:ACS196521 AMO196520:AMO196521 AWK196520:AWK196521 BGG196520:BGG196521 BQC196520:BQC196521 BZY196520:BZY196521 CJU196520:CJU196521 CTQ196520:CTQ196521 DDM196520:DDM196521 DNI196520:DNI196521 DXE196520:DXE196521 EHA196520:EHA196521 EQW196520:EQW196521 FAS196520:FAS196521 FKO196520:FKO196521 FUK196520:FUK196521 GEG196520:GEG196521 GOC196520:GOC196521 GXY196520:GXY196521 HHU196520:HHU196521 HRQ196520:HRQ196521 IBM196520:IBM196521 ILI196520:ILI196521 IVE196520:IVE196521 JFA196520:JFA196521 JOW196520:JOW196521 JYS196520:JYS196521 KIO196520:KIO196521 KSK196520:KSK196521 LCG196520:LCG196521 LMC196520:LMC196521 LVY196520:LVY196521 MFU196520:MFU196521 MPQ196520:MPQ196521 MZM196520:MZM196521 NJI196520:NJI196521 NTE196520:NTE196521 ODA196520:ODA196521 OMW196520:OMW196521 OWS196520:OWS196521 PGO196520:PGO196521 PQK196520:PQK196521 QAG196520:QAG196521 QKC196520:QKC196521 QTY196520:QTY196521 RDU196520:RDU196521 RNQ196520:RNQ196521 RXM196520:RXM196521 SHI196520:SHI196521 SRE196520:SRE196521 TBA196520:TBA196521 TKW196520:TKW196521 TUS196520:TUS196521 UEO196520:UEO196521 UOK196520:UOK196521 UYG196520:UYG196521 VIC196520:VIC196521 VRY196520:VRY196521 WBU196520:WBU196521 WLQ196520:WLQ196521 WVM196520:WVM196521 E262056:E262057 JA262056:JA262057 SW262056:SW262057 ACS262056:ACS262057 AMO262056:AMO262057 AWK262056:AWK262057 BGG262056:BGG262057 BQC262056:BQC262057 BZY262056:BZY262057 CJU262056:CJU262057 CTQ262056:CTQ262057 DDM262056:DDM262057 DNI262056:DNI262057 DXE262056:DXE262057 EHA262056:EHA262057 EQW262056:EQW262057 FAS262056:FAS262057 FKO262056:FKO262057 FUK262056:FUK262057 GEG262056:GEG262057 GOC262056:GOC262057 GXY262056:GXY262057 HHU262056:HHU262057 HRQ262056:HRQ262057 IBM262056:IBM262057 ILI262056:ILI262057 IVE262056:IVE262057 JFA262056:JFA262057 JOW262056:JOW262057 JYS262056:JYS262057 KIO262056:KIO262057 KSK262056:KSK262057 LCG262056:LCG262057 LMC262056:LMC262057 LVY262056:LVY262057 MFU262056:MFU262057 MPQ262056:MPQ262057 MZM262056:MZM262057 NJI262056:NJI262057 NTE262056:NTE262057 ODA262056:ODA262057 OMW262056:OMW262057 OWS262056:OWS262057 PGO262056:PGO262057 PQK262056:PQK262057 QAG262056:QAG262057 QKC262056:QKC262057 QTY262056:QTY262057 RDU262056:RDU262057 RNQ262056:RNQ262057 RXM262056:RXM262057 SHI262056:SHI262057 SRE262056:SRE262057 TBA262056:TBA262057 TKW262056:TKW262057 TUS262056:TUS262057 UEO262056:UEO262057 UOK262056:UOK262057 UYG262056:UYG262057 VIC262056:VIC262057 VRY262056:VRY262057 WBU262056:WBU262057 WLQ262056:WLQ262057 WVM262056:WVM262057 E327592:E327593 JA327592:JA327593 SW327592:SW327593 ACS327592:ACS327593 AMO327592:AMO327593 AWK327592:AWK327593 BGG327592:BGG327593 BQC327592:BQC327593 BZY327592:BZY327593 CJU327592:CJU327593 CTQ327592:CTQ327593 DDM327592:DDM327593 DNI327592:DNI327593 DXE327592:DXE327593 EHA327592:EHA327593 EQW327592:EQW327593 FAS327592:FAS327593 FKO327592:FKO327593 FUK327592:FUK327593 GEG327592:GEG327593 GOC327592:GOC327593 GXY327592:GXY327593 HHU327592:HHU327593 HRQ327592:HRQ327593 IBM327592:IBM327593 ILI327592:ILI327593 IVE327592:IVE327593 JFA327592:JFA327593 JOW327592:JOW327593 JYS327592:JYS327593 KIO327592:KIO327593 KSK327592:KSK327593 LCG327592:LCG327593 LMC327592:LMC327593 LVY327592:LVY327593 MFU327592:MFU327593 MPQ327592:MPQ327593 MZM327592:MZM327593 NJI327592:NJI327593 NTE327592:NTE327593 ODA327592:ODA327593 OMW327592:OMW327593 OWS327592:OWS327593 PGO327592:PGO327593 PQK327592:PQK327593 QAG327592:QAG327593 QKC327592:QKC327593 QTY327592:QTY327593 RDU327592:RDU327593 RNQ327592:RNQ327593 RXM327592:RXM327593 SHI327592:SHI327593 SRE327592:SRE327593 TBA327592:TBA327593 TKW327592:TKW327593 TUS327592:TUS327593 UEO327592:UEO327593 UOK327592:UOK327593 UYG327592:UYG327593 VIC327592:VIC327593 VRY327592:VRY327593 WBU327592:WBU327593 WLQ327592:WLQ327593 WVM327592:WVM327593 E393128:E393129 JA393128:JA393129 SW393128:SW393129 ACS393128:ACS393129 AMO393128:AMO393129 AWK393128:AWK393129 BGG393128:BGG393129 BQC393128:BQC393129 BZY393128:BZY393129 CJU393128:CJU393129 CTQ393128:CTQ393129 DDM393128:DDM393129 DNI393128:DNI393129 DXE393128:DXE393129 EHA393128:EHA393129 EQW393128:EQW393129 FAS393128:FAS393129 FKO393128:FKO393129 FUK393128:FUK393129 GEG393128:GEG393129 GOC393128:GOC393129 GXY393128:GXY393129 HHU393128:HHU393129 HRQ393128:HRQ393129 IBM393128:IBM393129 ILI393128:ILI393129 IVE393128:IVE393129 JFA393128:JFA393129 JOW393128:JOW393129 JYS393128:JYS393129 KIO393128:KIO393129 KSK393128:KSK393129 LCG393128:LCG393129 LMC393128:LMC393129 LVY393128:LVY393129 MFU393128:MFU393129 MPQ393128:MPQ393129 MZM393128:MZM393129 NJI393128:NJI393129 NTE393128:NTE393129 ODA393128:ODA393129 OMW393128:OMW393129 OWS393128:OWS393129 PGO393128:PGO393129 PQK393128:PQK393129 QAG393128:QAG393129 QKC393128:QKC393129 QTY393128:QTY393129 RDU393128:RDU393129 RNQ393128:RNQ393129 RXM393128:RXM393129 SHI393128:SHI393129 SRE393128:SRE393129 TBA393128:TBA393129 TKW393128:TKW393129 TUS393128:TUS393129 UEO393128:UEO393129 UOK393128:UOK393129 UYG393128:UYG393129 VIC393128:VIC393129 VRY393128:VRY393129 WBU393128:WBU393129 WLQ393128:WLQ393129 WVM393128:WVM393129 E458664:E458665 JA458664:JA458665 SW458664:SW458665 ACS458664:ACS458665 AMO458664:AMO458665 AWK458664:AWK458665 BGG458664:BGG458665 BQC458664:BQC458665 BZY458664:BZY458665 CJU458664:CJU458665 CTQ458664:CTQ458665 DDM458664:DDM458665 DNI458664:DNI458665 DXE458664:DXE458665 EHA458664:EHA458665 EQW458664:EQW458665 FAS458664:FAS458665 FKO458664:FKO458665 FUK458664:FUK458665 GEG458664:GEG458665 GOC458664:GOC458665 GXY458664:GXY458665 HHU458664:HHU458665 HRQ458664:HRQ458665 IBM458664:IBM458665 ILI458664:ILI458665 IVE458664:IVE458665 JFA458664:JFA458665 JOW458664:JOW458665 JYS458664:JYS458665 KIO458664:KIO458665 KSK458664:KSK458665 LCG458664:LCG458665 LMC458664:LMC458665 LVY458664:LVY458665 MFU458664:MFU458665 MPQ458664:MPQ458665 MZM458664:MZM458665 NJI458664:NJI458665 NTE458664:NTE458665 ODA458664:ODA458665 OMW458664:OMW458665 OWS458664:OWS458665 PGO458664:PGO458665 PQK458664:PQK458665 QAG458664:QAG458665 QKC458664:QKC458665 QTY458664:QTY458665 RDU458664:RDU458665 RNQ458664:RNQ458665 RXM458664:RXM458665 SHI458664:SHI458665 SRE458664:SRE458665 TBA458664:TBA458665 TKW458664:TKW458665 TUS458664:TUS458665 UEO458664:UEO458665 UOK458664:UOK458665 UYG458664:UYG458665 VIC458664:VIC458665 VRY458664:VRY458665 WBU458664:WBU458665 WLQ458664:WLQ458665 WVM458664:WVM458665 E524200:E524201 JA524200:JA524201 SW524200:SW524201 ACS524200:ACS524201 AMO524200:AMO524201 AWK524200:AWK524201 BGG524200:BGG524201 BQC524200:BQC524201 BZY524200:BZY524201 CJU524200:CJU524201 CTQ524200:CTQ524201 DDM524200:DDM524201 DNI524200:DNI524201 DXE524200:DXE524201 EHA524200:EHA524201 EQW524200:EQW524201 FAS524200:FAS524201 FKO524200:FKO524201 FUK524200:FUK524201 GEG524200:GEG524201 GOC524200:GOC524201 GXY524200:GXY524201 HHU524200:HHU524201 HRQ524200:HRQ524201 IBM524200:IBM524201 ILI524200:ILI524201 IVE524200:IVE524201 JFA524200:JFA524201 JOW524200:JOW524201 JYS524200:JYS524201 KIO524200:KIO524201 KSK524200:KSK524201 LCG524200:LCG524201 LMC524200:LMC524201 LVY524200:LVY524201 MFU524200:MFU524201 MPQ524200:MPQ524201 MZM524200:MZM524201 NJI524200:NJI524201 NTE524200:NTE524201 ODA524200:ODA524201 OMW524200:OMW524201 OWS524200:OWS524201 PGO524200:PGO524201 PQK524200:PQK524201 QAG524200:QAG524201 QKC524200:QKC524201 QTY524200:QTY524201 RDU524200:RDU524201 RNQ524200:RNQ524201 RXM524200:RXM524201 SHI524200:SHI524201 SRE524200:SRE524201 TBA524200:TBA524201 TKW524200:TKW524201 TUS524200:TUS524201 UEO524200:UEO524201 UOK524200:UOK524201 UYG524200:UYG524201 VIC524200:VIC524201 VRY524200:VRY524201 WBU524200:WBU524201 WLQ524200:WLQ524201 WVM524200:WVM524201 E589736:E589737 JA589736:JA589737 SW589736:SW589737 ACS589736:ACS589737 AMO589736:AMO589737 AWK589736:AWK589737 BGG589736:BGG589737 BQC589736:BQC589737 BZY589736:BZY589737 CJU589736:CJU589737 CTQ589736:CTQ589737 DDM589736:DDM589737 DNI589736:DNI589737 DXE589736:DXE589737 EHA589736:EHA589737 EQW589736:EQW589737 FAS589736:FAS589737 FKO589736:FKO589737 FUK589736:FUK589737 GEG589736:GEG589737 GOC589736:GOC589737 GXY589736:GXY589737 HHU589736:HHU589737 HRQ589736:HRQ589737 IBM589736:IBM589737 ILI589736:ILI589737 IVE589736:IVE589737 JFA589736:JFA589737 JOW589736:JOW589737 JYS589736:JYS589737 KIO589736:KIO589737 KSK589736:KSK589737 LCG589736:LCG589737 LMC589736:LMC589737 LVY589736:LVY589737 MFU589736:MFU589737 MPQ589736:MPQ589737 MZM589736:MZM589737 NJI589736:NJI589737 NTE589736:NTE589737 ODA589736:ODA589737 OMW589736:OMW589737 OWS589736:OWS589737 PGO589736:PGO589737 PQK589736:PQK589737 QAG589736:QAG589737 QKC589736:QKC589737 QTY589736:QTY589737 RDU589736:RDU589737 RNQ589736:RNQ589737 RXM589736:RXM589737 SHI589736:SHI589737 SRE589736:SRE589737 TBA589736:TBA589737 TKW589736:TKW589737 TUS589736:TUS589737 UEO589736:UEO589737 UOK589736:UOK589737 UYG589736:UYG589737 VIC589736:VIC589737 VRY589736:VRY589737 WBU589736:WBU589737 WLQ589736:WLQ589737 WVM589736:WVM589737 E655272:E655273 JA655272:JA655273 SW655272:SW655273 ACS655272:ACS655273 AMO655272:AMO655273 AWK655272:AWK655273 BGG655272:BGG655273 BQC655272:BQC655273 BZY655272:BZY655273 CJU655272:CJU655273 CTQ655272:CTQ655273 DDM655272:DDM655273 DNI655272:DNI655273 DXE655272:DXE655273 EHA655272:EHA655273 EQW655272:EQW655273 FAS655272:FAS655273 FKO655272:FKO655273 FUK655272:FUK655273 GEG655272:GEG655273 GOC655272:GOC655273 GXY655272:GXY655273 HHU655272:HHU655273 HRQ655272:HRQ655273 IBM655272:IBM655273 ILI655272:ILI655273 IVE655272:IVE655273 JFA655272:JFA655273 JOW655272:JOW655273 JYS655272:JYS655273 KIO655272:KIO655273 KSK655272:KSK655273 LCG655272:LCG655273 LMC655272:LMC655273 LVY655272:LVY655273 MFU655272:MFU655273 MPQ655272:MPQ655273 MZM655272:MZM655273 NJI655272:NJI655273 NTE655272:NTE655273 ODA655272:ODA655273 OMW655272:OMW655273 OWS655272:OWS655273 PGO655272:PGO655273 PQK655272:PQK655273 QAG655272:QAG655273 QKC655272:QKC655273 QTY655272:QTY655273 RDU655272:RDU655273 RNQ655272:RNQ655273 RXM655272:RXM655273 SHI655272:SHI655273 SRE655272:SRE655273 TBA655272:TBA655273 TKW655272:TKW655273 TUS655272:TUS655273 UEO655272:UEO655273 UOK655272:UOK655273 UYG655272:UYG655273 VIC655272:VIC655273 VRY655272:VRY655273 WBU655272:WBU655273 WLQ655272:WLQ655273 WVM655272:WVM655273 E720808:E720809 JA720808:JA720809 SW720808:SW720809 ACS720808:ACS720809 AMO720808:AMO720809 AWK720808:AWK720809 BGG720808:BGG720809 BQC720808:BQC720809 BZY720808:BZY720809 CJU720808:CJU720809 CTQ720808:CTQ720809 DDM720808:DDM720809 DNI720808:DNI720809 DXE720808:DXE720809 EHA720808:EHA720809 EQW720808:EQW720809 FAS720808:FAS720809 FKO720808:FKO720809 FUK720808:FUK720809 GEG720808:GEG720809 GOC720808:GOC720809 GXY720808:GXY720809 HHU720808:HHU720809 HRQ720808:HRQ720809 IBM720808:IBM720809 ILI720808:ILI720809 IVE720808:IVE720809 JFA720808:JFA720809 JOW720808:JOW720809 JYS720808:JYS720809 KIO720808:KIO720809 KSK720808:KSK720809 LCG720808:LCG720809 LMC720808:LMC720809 LVY720808:LVY720809 MFU720808:MFU720809 MPQ720808:MPQ720809 MZM720808:MZM720809 NJI720808:NJI720809 NTE720808:NTE720809 ODA720808:ODA720809 OMW720808:OMW720809 OWS720808:OWS720809 PGO720808:PGO720809 PQK720808:PQK720809 QAG720808:QAG720809 QKC720808:QKC720809 QTY720808:QTY720809 RDU720808:RDU720809 RNQ720808:RNQ720809 RXM720808:RXM720809 SHI720808:SHI720809 SRE720808:SRE720809 TBA720808:TBA720809 TKW720808:TKW720809 TUS720808:TUS720809 UEO720808:UEO720809 UOK720808:UOK720809 UYG720808:UYG720809 VIC720808:VIC720809 VRY720808:VRY720809 WBU720808:WBU720809 WLQ720808:WLQ720809 WVM720808:WVM720809 E786344:E786345 JA786344:JA786345 SW786344:SW786345 ACS786344:ACS786345 AMO786344:AMO786345 AWK786344:AWK786345 BGG786344:BGG786345 BQC786344:BQC786345 BZY786344:BZY786345 CJU786344:CJU786345 CTQ786344:CTQ786345 DDM786344:DDM786345 DNI786344:DNI786345 DXE786344:DXE786345 EHA786344:EHA786345 EQW786344:EQW786345 FAS786344:FAS786345 FKO786344:FKO786345 FUK786344:FUK786345 GEG786344:GEG786345 GOC786344:GOC786345 GXY786344:GXY786345 HHU786344:HHU786345 HRQ786344:HRQ786345 IBM786344:IBM786345 ILI786344:ILI786345 IVE786344:IVE786345 JFA786344:JFA786345 JOW786344:JOW786345 JYS786344:JYS786345 KIO786344:KIO786345 KSK786344:KSK786345 LCG786344:LCG786345 LMC786344:LMC786345 LVY786344:LVY786345 MFU786344:MFU786345 MPQ786344:MPQ786345 MZM786344:MZM786345 NJI786344:NJI786345 NTE786344:NTE786345 ODA786344:ODA786345 OMW786344:OMW786345 OWS786344:OWS786345 PGO786344:PGO786345 PQK786344:PQK786345 QAG786344:QAG786345 QKC786344:QKC786345 QTY786344:QTY786345 RDU786344:RDU786345 RNQ786344:RNQ786345 RXM786344:RXM786345 SHI786344:SHI786345 SRE786344:SRE786345 TBA786344:TBA786345 TKW786344:TKW786345 TUS786344:TUS786345 UEO786344:UEO786345 UOK786344:UOK786345 UYG786344:UYG786345 VIC786344:VIC786345 VRY786344:VRY786345 WBU786344:WBU786345 WLQ786344:WLQ786345 WVM786344:WVM786345 E851880:E851881 JA851880:JA851881 SW851880:SW851881 ACS851880:ACS851881 AMO851880:AMO851881 AWK851880:AWK851881 BGG851880:BGG851881 BQC851880:BQC851881 BZY851880:BZY851881 CJU851880:CJU851881 CTQ851880:CTQ851881 DDM851880:DDM851881 DNI851880:DNI851881 DXE851880:DXE851881 EHA851880:EHA851881 EQW851880:EQW851881 FAS851880:FAS851881 FKO851880:FKO851881 FUK851880:FUK851881 GEG851880:GEG851881 GOC851880:GOC851881 GXY851880:GXY851881 HHU851880:HHU851881 HRQ851880:HRQ851881 IBM851880:IBM851881 ILI851880:ILI851881 IVE851880:IVE851881 JFA851880:JFA851881 JOW851880:JOW851881 JYS851880:JYS851881 KIO851880:KIO851881 KSK851880:KSK851881 LCG851880:LCG851881 LMC851880:LMC851881 LVY851880:LVY851881 MFU851880:MFU851881 MPQ851880:MPQ851881 MZM851880:MZM851881 NJI851880:NJI851881 NTE851880:NTE851881 ODA851880:ODA851881 OMW851880:OMW851881 OWS851880:OWS851881 PGO851880:PGO851881 PQK851880:PQK851881 QAG851880:QAG851881 QKC851880:QKC851881 QTY851880:QTY851881 RDU851880:RDU851881 RNQ851880:RNQ851881 RXM851880:RXM851881 SHI851880:SHI851881 SRE851880:SRE851881 TBA851880:TBA851881 TKW851880:TKW851881 TUS851880:TUS851881 UEO851880:UEO851881 UOK851880:UOK851881 UYG851880:UYG851881 VIC851880:VIC851881 VRY851880:VRY851881 WBU851880:WBU851881 WLQ851880:WLQ851881 WVM851880:WVM851881 E917416:E917417 JA917416:JA917417 SW917416:SW917417 ACS917416:ACS917417 AMO917416:AMO917417 AWK917416:AWK917417 BGG917416:BGG917417 BQC917416:BQC917417 BZY917416:BZY917417 CJU917416:CJU917417 CTQ917416:CTQ917417 DDM917416:DDM917417 DNI917416:DNI917417 DXE917416:DXE917417 EHA917416:EHA917417 EQW917416:EQW917417 FAS917416:FAS917417 FKO917416:FKO917417 FUK917416:FUK917417 GEG917416:GEG917417 GOC917416:GOC917417 GXY917416:GXY917417 HHU917416:HHU917417 HRQ917416:HRQ917417 IBM917416:IBM917417 ILI917416:ILI917417 IVE917416:IVE917417 JFA917416:JFA917417 JOW917416:JOW917417 JYS917416:JYS917417 KIO917416:KIO917417 KSK917416:KSK917417 LCG917416:LCG917417 LMC917416:LMC917417 LVY917416:LVY917417 MFU917416:MFU917417 MPQ917416:MPQ917417 MZM917416:MZM917417 NJI917416:NJI917417 NTE917416:NTE917417 ODA917416:ODA917417 OMW917416:OMW917417 OWS917416:OWS917417 PGO917416:PGO917417 PQK917416:PQK917417 QAG917416:QAG917417 QKC917416:QKC917417 QTY917416:QTY917417 RDU917416:RDU917417 RNQ917416:RNQ917417 RXM917416:RXM917417 SHI917416:SHI917417 SRE917416:SRE917417 TBA917416:TBA917417 TKW917416:TKW917417 TUS917416:TUS917417 UEO917416:UEO917417 UOK917416:UOK917417 UYG917416:UYG917417 VIC917416:VIC917417 VRY917416:VRY917417 WBU917416:WBU917417 WLQ917416:WLQ917417 WVM917416:WVM917417 E982952:E982953 JA982952:JA982953 SW982952:SW982953 ACS982952:ACS982953 AMO982952:AMO982953 AWK982952:AWK982953 BGG982952:BGG982953 BQC982952:BQC982953 BZY982952:BZY982953 CJU982952:CJU982953 CTQ982952:CTQ982953 DDM982952:DDM982953 DNI982952:DNI982953 DXE982952:DXE982953 EHA982952:EHA982953 EQW982952:EQW982953 FAS982952:FAS982953 FKO982952:FKO982953 FUK982952:FUK982953 GEG982952:GEG982953 GOC982952:GOC982953 GXY982952:GXY982953 HHU982952:HHU982953 HRQ982952:HRQ982953 IBM982952:IBM982953 ILI982952:ILI982953 IVE982952:IVE982953 JFA982952:JFA982953 JOW982952:JOW982953 JYS982952:JYS982953 KIO982952:KIO982953 KSK982952:KSK982953 LCG982952:LCG982953 LMC982952:LMC982953 LVY982952:LVY982953 MFU982952:MFU982953 MPQ982952:MPQ982953 MZM982952:MZM982953 NJI982952:NJI982953 NTE982952:NTE982953 ODA982952:ODA982953 OMW982952:OMW982953 OWS982952:OWS982953 PGO982952:PGO982953 PQK982952:PQK982953 QAG982952:QAG982953 QKC982952:QKC982953 QTY982952:QTY982953 RDU982952:RDU982953 RNQ982952:RNQ982953 RXM982952:RXM982953 SHI982952:SHI982953 SRE982952:SRE982953 TBA982952:TBA982953 TKW982952:TKW982953 TUS982952:TUS982953 UEO982952:UEO982953 UOK982952:UOK982953 UYG982952:UYG982953 VIC982952:VIC982953 VRY982952:VRY982953 WBU982952:WBU982953 WLQ982952:WLQ982953 WVM982952:WVM982953 E1048488:E1048489 JA1048488:JA1048489 SW1048488:SW1048489 ACS1048488:ACS1048489 AMO1048488:AMO1048489 AWK1048488:AWK1048489 BGG1048488:BGG1048489 BQC1048488:BQC1048489 BZY1048488:BZY1048489 CJU1048488:CJU1048489 CTQ1048488:CTQ1048489 DDM1048488:DDM1048489 DNI1048488:DNI1048489 DXE1048488:DXE1048489 EHA1048488:EHA1048489 EQW1048488:EQW1048489 FAS1048488:FAS1048489 FKO1048488:FKO1048489 FUK1048488:FUK1048489 GEG1048488:GEG1048489 GOC1048488:GOC1048489 GXY1048488:GXY1048489 HHU1048488:HHU1048489 HRQ1048488:HRQ1048489 IBM1048488:IBM1048489 ILI1048488:ILI1048489 IVE1048488:IVE1048489 JFA1048488:JFA1048489 JOW1048488:JOW1048489 JYS1048488:JYS1048489 KIO1048488:KIO1048489 KSK1048488:KSK1048489 LCG1048488:LCG1048489 LMC1048488:LMC1048489 LVY1048488:LVY1048489 MFU1048488:MFU1048489 MPQ1048488:MPQ1048489 MZM1048488:MZM1048489 NJI1048488:NJI1048489 NTE1048488:NTE1048489 ODA1048488:ODA1048489 OMW1048488:OMW1048489 OWS1048488:OWS1048489 PGO1048488:PGO1048489 PQK1048488:PQK1048489 QAG1048488:QAG1048489 QKC1048488:QKC1048489 QTY1048488:QTY1048489 RDU1048488:RDU1048489 RNQ1048488:RNQ1048489 RXM1048488:RXM1048489 SHI1048488:SHI1048489 SRE1048488:SRE1048489 TBA1048488:TBA1048489 TKW1048488:TKW1048489 TUS1048488:TUS1048489 UEO1048488:UEO1048489 UOK1048488:UOK1048489 UYG1048488:UYG1048489 VIC1048488:VIC1048489 VRY1048488:VRY1048489 WBU1048488:WBU1048489 WLQ1048488:WLQ1048489 WVM1048488:WVM1048489 E65451:E65456 JA65451:JA65456 SW65451:SW65456 ACS65451:ACS65456 AMO65451:AMO65456 AWK65451:AWK65456 BGG65451:BGG65456 BQC65451:BQC65456 BZY65451:BZY65456 CJU65451:CJU65456 CTQ65451:CTQ65456 DDM65451:DDM65456 DNI65451:DNI65456 DXE65451:DXE65456 EHA65451:EHA65456 EQW65451:EQW65456 FAS65451:FAS65456 FKO65451:FKO65456 FUK65451:FUK65456 GEG65451:GEG65456 GOC65451:GOC65456 GXY65451:GXY65456 HHU65451:HHU65456 HRQ65451:HRQ65456 IBM65451:IBM65456 ILI65451:ILI65456 IVE65451:IVE65456 JFA65451:JFA65456 JOW65451:JOW65456 JYS65451:JYS65456 KIO65451:KIO65456 KSK65451:KSK65456 LCG65451:LCG65456 LMC65451:LMC65456 LVY65451:LVY65456 MFU65451:MFU65456 MPQ65451:MPQ65456 MZM65451:MZM65456 NJI65451:NJI65456 NTE65451:NTE65456 ODA65451:ODA65456 OMW65451:OMW65456 OWS65451:OWS65456 PGO65451:PGO65456 PQK65451:PQK65456 QAG65451:QAG65456 QKC65451:QKC65456 QTY65451:QTY65456 RDU65451:RDU65456 RNQ65451:RNQ65456 RXM65451:RXM65456 SHI65451:SHI65456 SRE65451:SRE65456 TBA65451:TBA65456 TKW65451:TKW65456 TUS65451:TUS65456 UEO65451:UEO65456 UOK65451:UOK65456 UYG65451:UYG65456 VIC65451:VIC65456 VRY65451:VRY65456 WBU65451:WBU65456 WLQ65451:WLQ65456 WVM65451:WVM65456 E130987:E130992 JA130987:JA130992 SW130987:SW130992 ACS130987:ACS130992 AMO130987:AMO130992 AWK130987:AWK130992 BGG130987:BGG130992 BQC130987:BQC130992 BZY130987:BZY130992 CJU130987:CJU130992 CTQ130987:CTQ130992 DDM130987:DDM130992 DNI130987:DNI130992 DXE130987:DXE130992 EHA130987:EHA130992 EQW130987:EQW130992 FAS130987:FAS130992 FKO130987:FKO130992 FUK130987:FUK130992 GEG130987:GEG130992 GOC130987:GOC130992 GXY130987:GXY130992 HHU130987:HHU130992 HRQ130987:HRQ130992 IBM130987:IBM130992 ILI130987:ILI130992 IVE130987:IVE130992 JFA130987:JFA130992 JOW130987:JOW130992 JYS130987:JYS130992 KIO130987:KIO130992 KSK130987:KSK130992 LCG130987:LCG130992 LMC130987:LMC130992 LVY130987:LVY130992 MFU130987:MFU130992 MPQ130987:MPQ130992 MZM130987:MZM130992 NJI130987:NJI130992 NTE130987:NTE130992 ODA130987:ODA130992 OMW130987:OMW130992 OWS130987:OWS130992 PGO130987:PGO130992 PQK130987:PQK130992 QAG130987:QAG130992 QKC130987:QKC130992 QTY130987:QTY130992 RDU130987:RDU130992 RNQ130987:RNQ130992 RXM130987:RXM130992 SHI130987:SHI130992 SRE130987:SRE130992 TBA130987:TBA130992 TKW130987:TKW130992 TUS130987:TUS130992 UEO130987:UEO130992 UOK130987:UOK130992 UYG130987:UYG130992 VIC130987:VIC130992 VRY130987:VRY130992 WBU130987:WBU130992 WLQ130987:WLQ130992 WVM130987:WVM130992 E196523:E196528 JA196523:JA196528 SW196523:SW196528 ACS196523:ACS196528 AMO196523:AMO196528 AWK196523:AWK196528 BGG196523:BGG196528 BQC196523:BQC196528 BZY196523:BZY196528 CJU196523:CJU196528 CTQ196523:CTQ196528 DDM196523:DDM196528 DNI196523:DNI196528 DXE196523:DXE196528 EHA196523:EHA196528 EQW196523:EQW196528 FAS196523:FAS196528 FKO196523:FKO196528 FUK196523:FUK196528 GEG196523:GEG196528 GOC196523:GOC196528 GXY196523:GXY196528 HHU196523:HHU196528 HRQ196523:HRQ196528 IBM196523:IBM196528 ILI196523:ILI196528 IVE196523:IVE196528 JFA196523:JFA196528 JOW196523:JOW196528 JYS196523:JYS196528 KIO196523:KIO196528 KSK196523:KSK196528 LCG196523:LCG196528 LMC196523:LMC196528 LVY196523:LVY196528 MFU196523:MFU196528 MPQ196523:MPQ196528 MZM196523:MZM196528 NJI196523:NJI196528 NTE196523:NTE196528 ODA196523:ODA196528 OMW196523:OMW196528 OWS196523:OWS196528 PGO196523:PGO196528 PQK196523:PQK196528 QAG196523:QAG196528 QKC196523:QKC196528 QTY196523:QTY196528 RDU196523:RDU196528 RNQ196523:RNQ196528 RXM196523:RXM196528 SHI196523:SHI196528 SRE196523:SRE196528 TBA196523:TBA196528 TKW196523:TKW196528 TUS196523:TUS196528 UEO196523:UEO196528 UOK196523:UOK196528 UYG196523:UYG196528 VIC196523:VIC196528 VRY196523:VRY196528 WBU196523:WBU196528 WLQ196523:WLQ196528 WVM196523:WVM196528 E262059:E262064 JA262059:JA262064 SW262059:SW262064 ACS262059:ACS262064 AMO262059:AMO262064 AWK262059:AWK262064 BGG262059:BGG262064 BQC262059:BQC262064 BZY262059:BZY262064 CJU262059:CJU262064 CTQ262059:CTQ262064 DDM262059:DDM262064 DNI262059:DNI262064 DXE262059:DXE262064 EHA262059:EHA262064 EQW262059:EQW262064 FAS262059:FAS262064 FKO262059:FKO262064 FUK262059:FUK262064 GEG262059:GEG262064 GOC262059:GOC262064 GXY262059:GXY262064 HHU262059:HHU262064 HRQ262059:HRQ262064 IBM262059:IBM262064 ILI262059:ILI262064 IVE262059:IVE262064 JFA262059:JFA262064 JOW262059:JOW262064 JYS262059:JYS262064 KIO262059:KIO262064 KSK262059:KSK262064 LCG262059:LCG262064 LMC262059:LMC262064 LVY262059:LVY262064 MFU262059:MFU262064 MPQ262059:MPQ262064 MZM262059:MZM262064 NJI262059:NJI262064 NTE262059:NTE262064 ODA262059:ODA262064 OMW262059:OMW262064 OWS262059:OWS262064 PGO262059:PGO262064 PQK262059:PQK262064 QAG262059:QAG262064 QKC262059:QKC262064 QTY262059:QTY262064 RDU262059:RDU262064 RNQ262059:RNQ262064 RXM262059:RXM262064 SHI262059:SHI262064 SRE262059:SRE262064 TBA262059:TBA262064 TKW262059:TKW262064 TUS262059:TUS262064 UEO262059:UEO262064 UOK262059:UOK262064 UYG262059:UYG262064 VIC262059:VIC262064 VRY262059:VRY262064 WBU262059:WBU262064 WLQ262059:WLQ262064 WVM262059:WVM262064 E327595:E327600 JA327595:JA327600 SW327595:SW327600 ACS327595:ACS327600 AMO327595:AMO327600 AWK327595:AWK327600 BGG327595:BGG327600 BQC327595:BQC327600 BZY327595:BZY327600 CJU327595:CJU327600 CTQ327595:CTQ327600 DDM327595:DDM327600 DNI327595:DNI327600 DXE327595:DXE327600 EHA327595:EHA327600 EQW327595:EQW327600 FAS327595:FAS327600 FKO327595:FKO327600 FUK327595:FUK327600 GEG327595:GEG327600 GOC327595:GOC327600 GXY327595:GXY327600 HHU327595:HHU327600 HRQ327595:HRQ327600 IBM327595:IBM327600 ILI327595:ILI327600 IVE327595:IVE327600 JFA327595:JFA327600 JOW327595:JOW327600 JYS327595:JYS327600 KIO327595:KIO327600 KSK327595:KSK327600 LCG327595:LCG327600 LMC327595:LMC327600 LVY327595:LVY327600 MFU327595:MFU327600 MPQ327595:MPQ327600 MZM327595:MZM327600 NJI327595:NJI327600 NTE327595:NTE327600 ODA327595:ODA327600 OMW327595:OMW327600 OWS327595:OWS327600 PGO327595:PGO327600 PQK327595:PQK327600 QAG327595:QAG327600 QKC327595:QKC327600 QTY327595:QTY327600 RDU327595:RDU327600 RNQ327595:RNQ327600 RXM327595:RXM327600 SHI327595:SHI327600 SRE327595:SRE327600 TBA327595:TBA327600 TKW327595:TKW327600 TUS327595:TUS327600 UEO327595:UEO327600 UOK327595:UOK327600 UYG327595:UYG327600 VIC327595:VIC327600 VRY327595:VRY327600 WBU327595:WBU327600 WLQ327595:WLQ327600 WVM327595:WVM327600 E393131:E393136 JA393131:JA393136 SW393131:SW393136 ACS393131:ACS393136 AMO393131:AMO393136 AWK393131:AWK393136 BGG393131:BGG393136 BQC393131:BQC393136 BZY393131:BZY393136 CJU393131:CJU393136 CTQ393131:CTQ393136 DDM393131:DDM393136 DNI393131:DNI393136 DXE393131:DXE393136 EHA393131:EHA393136 EQW393131:EQW393136 FAS393131:FAS393136 FKO393131:FKO393136 FUK393131:FUK393136 GEG393131:GEG393136 GOC393131:GOC393136 GXY393131:GXY393136 HHU393131:HHU393136 HRQ393131:HRQ393136 IBM393131:IBM393136 ILI393131:ILI393136 IVE393131:IVE393136 JFA393131:JFA393136 JOW393131:JOW393136 JYS393131:JYS393136 KIO393131:KIO393136 KSK393131:KSK393136 LCG393131:LCG393136 LMC393131:LMC393136 LVY393131:LVY393136 MFU393131:MFU393136 MPQ393131:MPQ393136 MZM393131:MZM393136 NJI393131:NJI393136 NTE393131:NTE393136 ODA393131:ODA393136 OMW393131:OMW393136 OWS393131:OWS393136 PGO393131:PGO393136 PQK393131:PQK393136 QAG393131:QAG393136 QKC393131:QKC393136 QTY393131:QTY393136 RDU393131:RDU393136 RNQ393131:RNQ393136 RXM393131:RXM393136 SHI393131:SHI393136 SRE393131:SRE393136 TBA393131:TBA393136 TKW393131:TKW393136 TUS393131:TUS393136 UEO393131:UEO393136 UOK393131:UOK393136 UYG393131:UYG393136 VIC393131:VIC393136 VRY393131:VRY393136 WBU393131:WBU393136 WLQ393131:WLQ393136 WVM393131:WVM393136 E458667:E458672 JA458667:JA458672 SW458667:SW458672 ACS458667:ACS458672 AMO458667:AMO458672 AWK458667:AWK458672 BGG458667:BGG458672 BQC458667:BQC458672 BZY458667:BZY458672 CJU458667:CJU458672 CTQ458667:CTQ458672 DDM458667:DDM458672 DNI458667:DNI458672 DXE458667:DXE458672 EHA458667:EHA458672 EQW458667:EQW458672 FAS458667:FAS458672 FKO458667:FKO458672 FUK458667:FUK458672 GEG458667:GEG458672 GOC458667:GOC458672 GXY458667:GXY458672 HHU458667:HHU458672 HRQ458667:HRQ458672 IBM458667:IBM458672 ILI458667:ILI458672 IVE458667:IVE458672 JFA458667:JFA458672 JOW458667:JOW458672 JYS458667:JYS458672 KIO458667:KIO458672 KSK458667:KSK458672 LCG458667:LCG458672 LMC458667:LMC458672 LVY458667:LVY458672 MFU458667:MFU458672 MPQ458667:MPQ458672 MZM458667:MZM458672 NJI458667:NJI458672 NTE458667:NTE458672 ODA458667:ODA458672 OMW458667:OMW458672 OWS458667:OWS458672 PGO458667:PGO458672 PQK458667:PQK458672 QAG458667:QAG458672 QKC458667:QKC458672 QTY458667:QTY458672 RDU458667:RDU458672 RNQ458667:RNQ458672 RXM458667:RXM458672 SHI458667:SHI458672 SRE458667:SRE458672 TBA458667:TBA458672 TKW458667:TKW458672 TUS458667:TUS458672 UEO458667:UEO458672 UOK458667:UOK458672 UYG458667:UYG458672 VIC458667:VIC458672 VRY458667:VRY458672 WBU458667:WBU458672 WLQ458667:WLQ458672 WVM458667:WVM458672 E524203:E524208 JA524203:JA524208 SW524203:SW524208 ACS524203:ACS524208 AMO524203:AMO524208 AWK524203:AWK524208 BGG524203:BGG524208 BQC524203:BQC524208 BZY524203:BZY524208 CJU524203:CJU524208 CTQ524203:CTQ524208 DDM524203:DDM524208 DNI524203:DNI524208 DXE524203:DXE524208 EHA524203:EHA524208 EQW524203:EQW524208 FAS524203:FAS524208 FKO524203:FKO524208 FUK524203:FUK524208 GEG524203:GEG524208 GOC524203:GOC524208 GXY524203:GXY524208 HHU524203:HHU524208 HRQ524203:HRQ524208 IBM524203:IBM524208 ILI524203:ILI524208 IVE524203:IVE524208 JFA524203:JFA524208 JOW524203:JOW524208 JYS524203:JYS524208 KIO524203:KIO524208 KSK524203:KSK524208 LCG524203:LCG524208 LMC524203:LMC524208 LVY524203:LVY524208 MFU524203:MFU524208 MPQ524203:MPQ524208 MZM524203:MZM524208 NJI524203:NJI524208 NTE524203:NTE524208 ODA524203:ODA524208 OMW524203:OMW524208 OWS524203:OWS524208 PGO524203:PGO524208 PQK524203:PQK524208 QAG524203:QAG524208 QKC524203:QKC524208 QTY524203:QTY524208 RDU524203:RDU524208 RNQ524203:RNQ524208 RXM524203:RXM524208 SHI524203:SHI524208 SRE524203:SRE524208 TBA524203:TBA524208 TKW524203:TKW524208 TUS524203:TUS524208 UEO524203:UEO524208 UOK524203:UOK524208 UYG524203:UYG524208 VIC524203:VIC524208 VRY524203:VRY524208 WBU524203:WBU524208 WLQ524203:WLQ524208 WVM524203:WVM524208 E589739:E589744 JA589739:JA589744 SW589739:SW589744 ACS589739:ACS589744 AMO589739:AMO589744 AWK589739:AWK589744 BGG589739:BGG589744 BQC589739:BQC589744 BZY589739:BZY589744 CJU589739:CJU589744 CTQ589739:CTQ589744 DDM589739:DDM589744 DNI589739:DNI589744 DXE589739:DXE589744 EHA589739:EHA589744 EQW589739:EQW589744 FAS589739:FAS589744 FKO589739:FKO589744 FUK589739:FUK589744 GEG589739:GEG589744 GOC589739:GOC589744 GXY589739:GXY589744 HHU589739:HHU589744 HRQ589739:HRQ589744 IBM589739:IBM589744 ILI589739:ILI589744 IVE589739:IVE589744 JFA589739:JFA589744 JOW589739:JOW589744 JYS589739:JYS589744 KIO589739:KIO589744 KSK589739:KSK589744 LCG589739:LCG589744 LMC589739:LMC589744 LVY589739:LVY589744 MFU589739:MFU589744 MPQ589739:MPQ589744 MZM589739:MZM589744 NJI589739:NJI589744 NTE589739:NTE589744 ODA589739:ODA589744 OMW589739:OMW589744 OWS589739:OWS589744 PGO589739:PGO589744 PQK589739:PQK589744 QAG589739:QAG589744 QKC589739:QKC589744 QTY589739:QTY589744 RDU589739:RDU589744 RNQ589739:RNQ589744 RXM589739:RXM589744 SHI589739:SHI589744 SRE589739:SRE589744 TBA589739:TBA589744 TKW589739:TKW589744 TUS589739:TUS589744 UEO589739:UEO589744 UOK589739:UOK589744 UYG589739:UYG589744 VIC589739:VIC589744 VRY589739:VRY589744 WBU589739:WBU589744 WLQ589739:WLQ589744 WVM589739:WVM589744 E655275:E655280 JA655275:JA655280 SW655275:SW655280 ACS655275:ACS655280 AMO655275:AMO655280 AWK655275:AWK655280 BGG655275:BGG655280 BQC655275:BQC655280 BZY655275:BZY655280 CJU655275:CJU655280 CTQ655275:CTQ655280 DDM655275:DDM655280 DNI655275:DNI655280 DXE655275:DXE655280 EHA655275:EHA655280 EQW655275:EQW655280 FAS655275:FAS655280 FKO655275:FKO655280 FUK655275:FUK655280 GEG655275:GEG655280 GOC655275:GOC655280 GXY655275:GXY655280 HHU655275:HHU655280 HRQ655275:HRQ655280 IBM655275:IBM655280 ILI655275:ILI655280 IVE655275:IVE655280 JFA655275:JFA655280 JOW655275:JOW655280 JYS655275:JYS655280 KIO655275:KIO655280 KSK655275:KSK655280 LCG655275:LCG655280 LMC655275:LMC655280 LVY655275:LVY655280 MFU655275:MFU655280 MPQ655275:MPQ655280 MZM655275:MZM655280 NJI655275:NJI655280 NTE655275:NTE655280 ODA655275:ODA655280 OMW655275:OMW655280 OWS655275:OWS655280 PGO655275:PGO655280 PQK655275:PQK655280 QAG655275:QAG655280 QKC655275:QKC655280 QTY655275:QTY655280 RDU655275:RDU655280 RNQ655275:RNQ655280 RXM655275:RXM655280 SHI655275:SHI655280 SRE655275:SRE655280 TBA655275:TBA655280 TKW655275:TKW655280 TUS655275:TUS655280 UEO655275:UEO655280 UOK655275:UOK655280 UYG655275:UYG655280 VIC655275:VIC655280 VRY655275:VRY655280 WBU655275:WBU655280 WLQ655275:WLQ655280 WVM655275:WVM655280 E720811:E720816 JA720811:JA720816 SW720811:SW720816 ACS720811:ACS720816 AMO720811:AMO720816 AWK720811:AWK720816 BGG720811:BGG720816 BQC720811:BQC720816 BZY720811:BZY720816 CJU720811:CJU720816 CTQ720811:CTQ720816 DDM720811:DDM720816 DNI720811:DNI720816 DXE720811:DXE720816 EHA720811:EHA720816 EQW720811:EQW720816 FAS720811:FAS720816 FKO720811:FKO720816 FUK720811:FUK720816 GEG720811:GEG720816 GOC720811:GOC720816 GXY720811:GXY720816 HHU720811:HHU720816 HRQ720811:HRQ720816 IBM720811:IBM720816 ILI720811:ILI720816 IVE720811:IVE720816 JFA720811:JFA720816 JOW720811:JOW720816 JYS720811:JYS720816 KIO720811:KIO720816 KSK720811:KSK720816 LCG720811:LCG720816 LMC720811:LMC720816 LVY720811:LVY720816 MFU720811:MFU720816 MPQ720811:MPQ720816 MZM720811:MZM720816 NJI720811:NJI720816 NTE720811:NTE720816 ODA720811:ODA720816 OMW720811:OMW720816 OWS720811:OWS720816 PGO720811:PGO720816 PQK720811:PQK720816 QAG720811:QAG720816 QKC720811:QKC720816 QTY720811:QTY720816 RDU720811:RDU720816 RNQ720811:RNQ720816 RXM720811:RXM720816 SHI720811:SHI720816 SRE720811:SRE720816 TBA720811:TBA720816 TKW720811:TKW720816 TUS720811:TUS720816 UEO720811:UEO720816 UOK720811:UOK720816 UYG720811:UYG720816 VIC720811:VIC720816 VRY720811:VRY720816 WBU720811:WBU720816 WLQ720811:WLQ720816 WVM720811:WVM720816 E786347:E786352 JA786347:JA786352 SW786347:SW786352 ACS786347:ACS786352 AMO786347:AMO786352 AWK786347:AWK786352 BGG786347:BGG786352 BQC786347:BQC786352 BZY786347:BZY786352 CJU786347:CJU786352 CTQ786347:CTQ786352 DDM786347:DDM786352 DNI786347:DNI786352 DXE786347:DXE786352 EHA786347:EHA786352 EQW786347:EQW786352 FAS786347:FAS786352 FKO786347:FKO786352 FUK786347:FUK786352 GEG786347:GEG786352 GOC786347:GOC786352 GXY786347:GXY786352 HHU786347:HHU786352 HRQ786347:HRQ786352 IBM786347:IBM786352 ILI786347:ILI786352 IVE786347:IVE786352 JFA786347:JFA786352 JOW786347:JOW786352 JYS786347:JYS786352 KIO786347:KIO786352 KSK786347:KSK786352 LCG786347:LCG786352 LMC786347:LMC786352 LVY786347:LVY786352 MFU786347:MFU786352 MPQ786347:MPQ786352 MZM786347:MZM786352 NJI786347:NJI786352 NTE786347:NTE786352 ODA786347:ODA786352 OMW786347:OMW786352 OWS786347:OWS786352 PGO786347:PGO786352 PQK786347:PQK786352 QAG786347:QAG786352 QKC786347:QKC786352 QTY786347:QTY786352 RDU786347:RDU786352 RNQ786347:RNQ786352 RXM786347:RXM786352 SHI786347:SHI786352 SRE786347:SRE786352 TBA786347:TBA786352 TKW786347:TKW786352 TUS786347:TUS786352 UEO786347:UEO786352 UOK786347:UOK786352 UYG786347:UYG786352 VIC786347:VIC786352 VRY786347:VRY786352 WBU786347:WBU786352 WLQ786347:WLQ786352 WVM786347:WVM786352 E851883:E851888 JA851883:JA851888 SW851883:SW851888 ACS851883:ACS851888 AMO851883:AMO851888 AWK851883:AWK851888 BGG851883:BGG851888 BQC851883:BQC851888 BZY851883:BZY851888 CJU851883:CJU851888 CTQ851883:CTQ851888 DDM851883:DDM851888 DNI851883:DNI851888 DXE851883:DXE851888 EHA851883:EHA851888 EQW851883:EQW851888 FAS851883:FAS851888 FKO851883:FKO851888 FUK851883:FUK851888 GEG851883:GEG851888 GOC851883:GOC851888 GXY851883:GXY851888 HHU851883:HHU851888 HRQ851883:HRQ851888 IBM851883:IBM851888 ILI851883:ILI851888 IVE851883:IVE851888 JFA851883:JFA851888 JOW851883:JOW851888 JYS851883:JYS851888 KIO851883:KIO851888 KSK851883:KSK851888 LCG851883:LCG851888 LMC851883:LMC851888 LVY851883:LVY851888 MFU851883:MFU851888 MPQ851883:MPQ851888 MZM851883:MZM851888 NJI851883:NJI851888 NTE851883:NTE851888 ODA851883:ODA851888 OMW851883:OMW851888 OWS851883:OWS851888 PGO851883:PGO851888 PQK851883:PQK851888 QAG851883:QAG851888 QKC851883:QKC851888 QTY851883:QTY851888 RDU851883:RDU851888 RNQ851883:RNQ851888 RXM851883:RXM851888 SHI851883:SHI851888 SRE851883:SRE851888 TBA851883:TBA851888 TKW851883:TKW851888 TUS851883:TUS851888 UEO851883:UEO851888 UOK851883:UOK851888 UYG851883:UYG851888 VIC851883:VIC851888 VRY851883:VRY851888 WBU851883:WBU851888 WLQ851883:WLQ851888 WVM851883:WVM851888 E917419:E917424 JA917419:JA917424 SW917419:SW917424 ACS917419:ACS917424 AMO917419:AMO917424 AWK917419:AWK917424 BGG917419:BGG917424 BQC917419:BQC917424 BZY917419:BZY917424 CJU917419:CJU917424 CTQ917419:CTQ917424 DDM917419:DDM917424 DNI917419:DNI917424 DXE917419:DXE917424 EHA917419:EHA917424 EQW917419:EQW917424 FAS917419:FAS917424 FKO917419:FKO917424 FUK917419:FUK917424 GEG917419:GEG917424 GOC917419:GOC917424 GXY917419:GXY917424 HHU917419:HHU917424 HRQ917419:HRQ917424 IBM917419:IBM917424 ILI917419:ILI917424 IVE917419:IVE917424 JFA917419:JFA917424 JOW917419:JOW917424 JYS917419:JYS917424 KIO917419:KIO917424 KSK917419:KSK917424 LCG917419:LCG917424 LMC917419:LMC917424 LVY917419:LVY917424 MFU917419:MFU917424 MPQ917419:MPQ917424 MZM917419:MZM917424 NJI917419:NJI917424 NTE917419:NTE917424 ODA917419:ODA917424 OMW917419:OMW917424 OWS917419:OWS917424 PGO917419:PGO917424 PQK917419:PQK917424 QAG917419:QAG917424 QKC917419:QKC917424 QTY917419:QTY917424 RDU917419:RDU917424 RNQ917419:RNQ917424 RXM917419:RXM917424 SHI917419:SHI917424 SRE917419:SRE917424 TBA917419:TBA917424 TKW917419:TKW917424 TUS917419:TUS917424 UEO917419:UEO917424 UOK917419:UOK917424 UYG917419:UYG917424 VIC917419:VIC917424 VRY917419:VRY917424 WBU917419:WBU917424 WLQ917419:WLQ917424 WVM917419:WVM917424 E982955:E982960 JA982955:JA982960 SW982955:SW982960 ACS982955:ACS982960 AMO982955:AMO982960 AWK982955:AWK982960 BGG982955:BGG982960 BQC982955:BQC982960 BZY982955:BZY982960 CJU982955:CJU982960 CTQ982955:CTQ982960 DDM982955:DDM982960 DNI982955:DNI982960 DXE982955:DXE982960 EHA982955:EHA982960 EQW982955:EQW982960 FAS982955:FAS982960 FKO982955:FKO982960 FUK982955:FUK982960 GEG982955:GEG982960 GOC982955:GOC982960 GXY982955:GXY982960 HHU982955:HHU982960 HRQ982955:HRQ982960 IBM982955:IBM982960 ILI982955:ILI982960 IVE982955:IVE982960 JFA982955:JFA982960 JOW982955:JOW982960 JYS982955:JYS982960 KIO982955:KIO982960 KSK982955:KSK982960 LCG982955:LCG982960 LMC982955:LMC982960 LVY982955:LVY982960 MFU982955:MFU982960 MPQ982955:MPQ982960 MZM982955:MZM982960 NJI982955:NJI982960 NTE982955:NTE982960 ODA982955:ODA982960 OMW982955:OMW982960 OWS982955:OWS982960 PGO982955:PGO982960 PQK982955:PQK982960 QAG982955:QAG982960 QKC982955:QKC982960 QTY982955:QTY982960 RDU982955:RDU982960 RNQ982955:RNQ982960 RXM982955:RXM982960 SHI982955:SHI982960 SRE982955:SRE982960 TBA982955:TBA982960 TKW982955:TKW982960 TUS982955:TUS982960 UEO982955:UEO982960 UOK982955:UOK982960 UYG982955:UYG982960 VIC982955:VIC982960 VRY982955:VRY982960 WBU982955:WBU982960 WLQ982955:WLQ982960 WVM982955:WVM982960 E1048491:E1048496 JA1048491:JA1048496 SW1048491:SW1048496 ACS1048491:ACS1048496 AMO1048491:AMO1048496 AWK1048491:AWK1048496 BGG1048491:BGG1048496 BQC1048491:BQC1048496 BZY1048491:BZY1048496 CJU1048491:CJU1048496 CTQ1048491:CTQ1048496 DDM1048491:DDM1048496 DNI1048491:DNI1048496 DXE1048491:DXE1048496 EHA1048491:EHA1048496 EQW1048491:EQW1048496 FAS1048491:FAS1048496 FKO1048491:FKO1048496 FUK1048491:FUK1048496 GEG1048491:GEG1048496 GOC1048491:GOC1048496 GXY1048491:GXY1048496 HHU1048491:HHU1048496 HRQ1048491:HRQ1048496 IBM1048491:IBM1048496 ILI1048491:ILI1048496 IVE1048491:IVE1048496 JFA1048491:JFA1048496 JOW1048491:JOW1048496 JYS1048491:JYS1048496 KIO1048491:KIO1048496 KSK1048491:KSK1048496 LCG1048491:LCG1048496 LMC1048491:LMC1048496 LVY1048491:LVY1048496 MFU1048491:MFU1048496 MPQ1048491:MPQ1048496 MZM1048491:MZM1048496 NJI1048491:NJI1048496 NTE1048491:NTE1048496 ODA1048491:ODA1048496 OMW1048491:OMW1048496 OWS1048491:OWS1048496 PGO1048491:PGO1048496 PQK1048491:PQK1048496 QAG1048491:QAG1048496 QKC1048491:QKC1048496 QTY1048491:QTY1048496 RDU1048491:RDU1048496 RNQ1048491:RNQ1048496 RXM1048491:RXM1048496 SHI1048491:SHI1048496 SRE1048491:SRE1048496 TBA1048491:TBA1048496 TKW1048491:TKW1048496 TUS1048491:TUS1048496 UEO1048491:UEO1048496 UOK1048491:UOK1048496 UYG1048491:UYG1048496 VIC1048491:VIC1048496 VRY1048491:VRY1048496 WBU1048491:WBU1048496 WLQ1048491:WLQ1048496 WVM1048491:WVM1048496" xr:uid="{D11B6BD8-E395-4989-8686-7450D0F51253}">
      <formula1>"jr, ,"</formula1>
    </dataValidation>
    <dataValidation type="list" allowBlank="1" showInputMessage="1" showErrorMessage="1" sqref="I65453 JE65453 TA65453 ACW65453 AMS65453 AWO65453 BGK65453 BQG65453 CAC65453 CJY65453 CTU65453 DDQ65453 DNM65453 DXI65453 EHE65453 ERA65453 FAW65453 FKS65453 FUO65453 GEK65453 GOG65453 GYC65453 HHY65453 HRU65453 IBQ65453 ILM65453 IVI65453 JFE65453 JPA65453 JYW65453 KIS65453 KSO65453 LCK65453 LMG65453 LWC65453 MFY65453 MPU65453 MZQ65453 NJM65453 NTI65453 ODE65453 ONA65453 OWW65453 PGS65453 PQO65453 QAK65453 QKG65453 QUC65453 RDY65453 RNU65453 RXQ65453 SHM65453 SRI65453 TBE65453 TLA65453 TUW65453 UES65453 UOO65453 UYK65453 VIG65453 VSC65453 WBY65453 WLU65453 WVQ65453 I130989 JE130989 TA130989 ACW130989 AMS130989 AWO130989 BGK130989 BQG130989 CAC130989 CJY130989 CTU130989 DDQ130989 DNM130989 DXI130989 EHE130989 ERA130989 FAW130989 FKS130989 FUO130989 GEK130989 GOG130989 GYC130989 HHY130989 HRU130989 IBQ130989 ILM130989 IVI130989 JFE130989 JPA130989 JYW130989 KIS130989 KSO130989 LCK130989 LMG130989 LWC130989 MFY130989 MPU130989 MZQ130989 NJM130989 NTI130989 ODE130989 ONA130989 OWW130989 PGS130989 PQO130989 QAK130989 QKG130989 QUC130989 RDY130989 RNU130989 RXQ130989 SHM130989 SRI130989 TBE130989 TLA130989 TUW130989 UES130989 UOO130989 UYK130989 VIG130989 VSC130989 WBY130989 WLU130989 WVQ130989 I196525 JE196525 TA196525 ACW196525 AMS196525 AWO196525 BGK196525 BQG196525 CAC196525 CJY196525 CTU196525 DDQ196525 DNM196525 DXI196525 EHE196525 ERA196525 FAW196525 FKS196525 FUO196525 GEK196525 GOG196525 GYC196525 HHY196525 HRU196525 IBQ196525 ILM196525 IVI196525 JFE196525 JPA196525 JYW196525 KIS196525 KSO196525 LCK196525 LMG196525 LWC196525 MFY196525 MPU196525 MZQ196525 NJM196525 NTI196525 ODE196525 ONA196525 OWW196525 PGS196525 PQO196525 QAK196525 QKG196525 QUC196525 RDY196525 RNU196525 RXQ196525 SHM196525 SRI196525 TBE196525 TLA196525 TUW196525 UES196525 UOO196525 UYK196525 VIG196525 VSC196525 WBY196525 WLU196525 WVQ196525 I262061 JE262061 TA262061 ACW262061 AMS262061 AWO262061 BGK262061 BQG262061 CAC262061 CJY262061 CTU262061 DDQ262061 DNM262061 DXI262061 EHE262061 ERA262061 FAW262061 FKS262061 FUO262061 GEK262061 GOG262061 GYC262061 HHY262061 HRU262061 IBQ262061 ILM262061 IVI262061 JFE262061 JPA262061 JYW262061 KIS262061 KSO262061 LCK262061 LMG262061 LWC262061 MFY262061 MPU262061 MZQ262061 NJM262061 NTI262061 ODE262061 ONA262061 OWW262061 PGS262061 PQO262061 QAK262061 QKG262061 QUC262061 RDY262061 RNU262061 RXQ262061 SHM262061 SRI262061 TBE262061 TLA262061 TUW262061 UES262061 UOO262061 UYK262061 VIG262061 VSC262061 WBY262061 WLU262061 WVQ262061 I327597 JE327597 TA327597 ACW327597 AMS327597 AWO327597 BGK327597 BQG327597 CAC327597 CJY327597 CTU327597 DDQ327597 DNM327597 DXI327597 EHE327597 ERA327597 FAW327597 FKS327597 FUO327597 GEK327597 GOG327597 GYC327597 HHY327597 HRU327597 IBQ327597 ILM327597 IVI327597 JFE327597 JPA327597 JYW327597 KIS327597 KSO327597 LCK327597 LMG327597 LWC327597 MFY327597 MPU327597 MZQ327597 NJM327597 NTI327597 ODE327597 ONA327597 OWW327597 PGS327597 PQO327597 QAK327597 QKG327597 QUC327597 RDY327597 RNU327597 RXQ327597 SHM327597 SRI327597 TBE327597 TLA327597 TUW327597 UES327597 UOO327597 UYK327597 VIG327597 VSC327597 WBY327597 WLU327597 WVQ327597 I393133 JE393133 TA393133 ACW393133 AMS393133 AWO393133 BGK393133 BQG393133 CAC393133 CJY393133 CTU393133 DDQ393133 DNM393133 DXI393133 EHE393133 ERA393133 FAW393133 FKS393133 FUO393133 GEK393133 GOG393133 GYC393133 HHY393133 HRU393133 IBQ393133 ILM393133 IVI393133 JFE393133 JPA393133 JYW393133 KIS393133 KSO393133 LCK393133 LMG393133 LWC393133 MFY393133 MPU393133 MZQ393133 NJM393133 NTI393133 ODE393133 ONA393133 OWW393133 PGS393133 PQO393133 QAK393133 QKG393133 QUC393133 RDY393133 RNU393133 RXQ393133 SHM393133 SRI393133 TBE393133 TLA393133 TUW393133 UES393133 UOO393133 UYK393133 VIG393133 VSC393133 WBY393133 WLU393133 WVQ393133 I458669 JE458669 TA458669 ACW458669 AMS458669 AWO458669 BGK458669 BQG458669 CAC458669 CJY458669 CTU458669 DDQ458669 DNM458669 DXI458669 EHE458669 ERA458669 FAW458669 FKS458669 FUO458669 GEK458669 GOG458669 GYC458669 HHY458669 HRU458669 IBQ458669 ILM458669 IVI458669 JFE458669 JPA458669 JYW458669 KIS458669 KSO458669 LCK458669 LMG458669 LWC458669 MFY458669 MPU458669 MZQ458669 NJM458669 NTI458669 ODE458669 ONA458669 OWW458669 PGS458669 PQO458669 QAK458669 QKG458669 QUC458669 RDY458669 RNU458669 RXQ458669 SHM458669 SRI458669 TBE458669 TLA458669 TUW458669 UES458669 UOO458669 UYK458669 VIG458669 VSC458669 WBY458669 WLU458669 WVQ458669 I524205 JE524205 TA524205 ACW524205 AMS524205 AWO524205 BGK524205 BQG524205 CAC524205 CJY524205 CTU524205 DDQ524205 DNM524205 DXI524205 EHE524205 ERA524205 FAW524205 FKS524205 FUO524205 GEK524205 GOG524205 GYC524205 HHY524205 HRU524205 IBQ524205 ILM524205 IVI524205 JFE524205 JPA524205 JYW524205 KIS524205 KSO524205 LCK524205 LMG524205 LWC524205 MFY524205 MPU524205 MZQ524205 NJM524205 NTI524205 ODE524205 ONA524205 OWW524205 PGS524205 PQO524205 QAK524205 QKG524205 QUC524205 RDY524205 RNU524205 RXQ524205 SHM524205 SRI524205 TBE524205 TLA524205 TUW524205 UES524205 UOO524205 UYK524205 VIG524205 VSC524205 WBY524205 WLU524205 WVQ524205 I589741 JE589741 TA589741 ACW589741 AMS589741 AWO589741 BGK589741 BQG589741 CAC589741 CJY589741 CTU589741 DDQ589741 DNM589741 DXI589741 EHE589741 ERA589741 FAW589741 FKS589741 FUO589741 GEK589741 GOG589741 GYC589741 HHY589741 HRU589741 IBQ589741 ILM589741 IVI589741 JFE589741 JPA589741 JYW589741 KIS589741 KSO589741 LCK589741 LMG589741 LWC589741 MFY589741 MPU589741 MZQ589741 NJM589741 NTI589741 ODE589741 ONA589741 OWW589741 PGS589741 PQO589741 QAK589741 QKG589741 QUC589741 RDY589741 RNU589741 RXQ589741 SHM589741 SRI589741 TBE589741 TLA589741 TUW589741 UES589741 UOO589741 UYK589741 VIG589741 VSC589741 WBY589741 WLU589741 WVQ589741 I655277 JE655277 TA655277 ACW655277 AMS655277 AWO655277 BGK655277 BQG655277 CAC655277 CJY655277 CTU655277 DDQ655277 DNM655277 DXI655277 EHE655277 ERA655277 FAW655277 FKS655277 FUO655277 GEK655277 GOG655277 GYC655277 HHY655277 HRU655277 IBQ655277 ILM655277 IVI655277 JFE655277 JPA655277 JYW655277 KIS655277 KSO655277 LCK655277 LMG655277 LWC655277 MFY655277 MPU655277 MZQ655277 NJM655277 NTI655277 ODE655277 ONA655277 OWW655277 PGS655277 PQO655277 QAK655277 QKG655277 QUC655277 RDY655277 RNU655277 RXQ655277 SHM655277 SRI655277 TBE655277 TLA655277 TUW655277 UES655277 UOO655277 UYK655277 VIG655277 VSC655277 WBY655277 WLU655277 WVQ655277 I720813 JE720813 TA720813 ACW720813 AMS720813 AWO720813 BGK720813 BQG720813 CAC720813 CJY720813 CTU720813 DDQ720813 DNM720813 DXI720813 EHE720813 ERA720813 FAW720813 FKS720813 FUO720813 GEK720813 GOG720813 GYC720813 HHY720813 HRU720813 IBQ720813 ILM720813 IVI720813 JFE720813 JPA720813 JYW720813 KIS720813 KSO720813 LCK720813 LMG720813 LWC720813 MFY720813 MPU720813 MZQ720813 NJM720813 NTI720813 ODE720813 ONA720813 OWW720813 PGS720813 PQO720813 QAK720813 QKG720813 QUC720813 RDY720813 RNU720813 RXQ720813 SHM720813 SRI720813 TBE720813 TLA720813 TUW720813 UES720813 UOO720813 UYK720813 VIG720813 VSC720813 WBY720813 WLU720813 WVQ720813 I786349 JE786349 TA786349 ACW786349 AMS786349 AWO786349 BGK786349 BQG786349 CAC786349 CJY786349 CTU786349 DDQ786349 DNM786349 DXI786349 EHE786349 ERA786349 FAW786349 FKS786349 FUO786349 GEK786349 GOG786349 GYC786349 HHY786349 HRU786349 IBQ786349 ILM786349 IVI786349 JFE786349 JPA786349 JYW786349 KIS786349 KSO786349 LCK786349 LMG786349 LWC786349 MFY786349 MPU786349 MZQ786349 NJM786349 NTI786349 ODE786349 ONA786349 OWW786349 PGS786349 PQO786349 QAK786349 QKG786349 QUC786349 RDY786349 RNU786349 RXQ786349 SHM786349 SRI786349 TBE786349 TLA786349 TUW786349 UES786349 UOO786349 UYK786349 VIG786349 VSC786349 WBY786349 WLU786349 WVQ786349 I851885 JE851885 TA851885 ACW851885 AMS851885 AWO851885 BGK851885 BQG851885 CAC851885 CJY851885 CTU851885 DDQ851885 DNM851885 DXI851885 EHE851885 ERA851885 FAW851885 FKS851885 FUO851885 GEK851885 GOG851885 GYC851885 HHY851885 HRU851885 IBQ851885 ILM851885 IVI851885 JFE851885 JPA851885 JYW851885 KIS851885 KSO851885 LCK851885 LMG851885 LWC851885 MFY851885 MPU851885 MZQ851885 NJM851885 NTI851885 ODE851885 ONA851885 OWW851885 PGS851885 PQO851885 QAK851885 QKG851885 QUC851885 RDY851885 RNU851885 RXQ851885 SHM851885 SRI851885 TBE851885 TLA851885 TUW851885 UES851885 UOO851885 UYK851885 VIG851885 VSC851885 WBY851885 WLU851885 WVQ851885 I917421 JE917421 TA917421 ACW917421 AMS917421 AWO917421 BGK917421 BQG917421 CAC917421 CJY917421 CTU917421 DDQ917421 DNM917421 DXI917421 EHE917421 ERA917421 FAW917421 FKS917421 FUO917421 GEK917421 GOG917421 GYC917421 HHY917421 HRU917421 IBQ917421 ILM917421 IVI917421 JFE917421 JPA917421 JYW917421 KIS917421 KSO917421 LCK917421 LMG917421 LWC917421 MFY917421 MPU917421 MZQ917421 NJM917421 NTI917421 ODE917421 ONA917421 OWW917421 PGS917421 PQO917421 QAK917421 QKG917421 QUC917421 RDY917421 RNU917421 RXQ917421 SHM917421 SRI917421 TBE917421 TLA917421 TUW917421 UES917421 UOO917421 UYK917421 VIG917421 VSC917421 WBY917421 WLU917421 WVQ917421 I982957 JE982957 TA982957 ACW982957 AMS982957 AWO982957 BGK982957 BQG982957 CAC982957 CJY982957 CTU982957 DDQ982957 DNM982957 DXI982957 EHE982957 ERA982957 FAW982957 FKS982957 FUO982957 GEK982957 GOG982957 GYC982957 HHY982957 HRU982957 IBQ982957 ILM982957 IVI982957 JFE982957 JPA982957 JYW982957 KIS982957 KSO982957 LCK982957 LMG982957 LWC982957 MFY982957 MPU982957 MZQ982957 NJM982957 NTI982957 ODE982957 ONA982957 OWW982957 PGS982957 PQO982957 QAK982957 QKG982957 QUC982957 RDY982957 RNU982957 RXQ982957 SHM982957 SRI982957 TBE982957 TLA982957 TUW982957 UES982957 UOO982957 UYK982957 VIG982957 VSC982957 WBY982957 WLU982957 WVQ982957 I1048493 JE1048493 TA1048493 ACW1048493 AMS1048493 AWO1048493 BGK1048493 BQG1048493 CAC1048493 CJY1048493 CTU1048493 DDQ1048493 DNM1048493 DXI1048493 EHE1048493 ERA1048493 FAW1048493 FKS1048493 FUO1048493 GEK1048493 GOG1048493 GYC1048493 HHY1048493 HRU1048493 IBQ1048493 ILM1048493 IVI1048493 JFE1048493 JPA1048493 JYW1048493 KIS1048493 KSO1048493 LCK1048493 LMG1048493 LWC1048493 MFY1048493 MPU1048493 MZQ1048493 NJM1048493 NTI1048493 ODE1048493 ONA1048493 OWW1048493 PGS1048493 PQO1048493 QAK1048493 QKG1048493 QUC1048493 RDY1048493 RNU1048493 RXQ1048493 SHM1048493 SRI1048493 TBE1048493 TLA1048493 TUW1048493 UES1048493 UOO1048493 UYK1048493 VIG1048493 VSC1048493 WBY1048493 WLU1048493 WVQ1048493" xr:uid="{0544A2AD-7B1C-4B78-89D7-058F1DEB00BB}">
      <formula1>"男,女,"</formula1>
    </dataValidation>
    <dataValidation type="list" allowBlank="1" showInputMessage="1" showErrorMessage="1" sqref="M65453 JI65453 TE65453 ADA65453 AMW65453 AWS65453 BGO65453 BQK65453 CAG65453 CKC65453 CTY65453 DDU65453 DNQ65453 DXM65453 EHI65453 ERE65453 FBA65453 FKW65453 FUS65453 GEO65453 GOK65453 GYG65453 HIC65453 HRY65453 IBU65453 ILQ65453 IVM65453 JFI65453 JPE65453 JZA65453 KIW65453 KSS65453 LCO65453 LMK65453 LWG65453 MGC65453 MPY65453 MZU65453 NJQ65453 NTM65453 ODI65453 ONE65453 OXA65453 PGW65453 PQS65453 QAO65453 QKK65453 QUG65453 REC65453 RNY65453 RXU65453 SHQ65453 SRM65453 TBI65453 TLE65453 TVA65453 UEW65453 UOS65453 UYO65453 VIK65453 VSG65453 WCC65453 WLY65453 WVU65453 M130989 JI130989 TE130989 ADA130989 AMW130989 AWS130989 BGO130989 BQK130989 CAG130989 CKC130989 CTY130989 DDU130989 DNQ130989 DXM130989 EHI130989 ERE130989 FBA130989 FKW130989 FUS130989 GEO130989 GOK130989 GYG130989 HIC130989 HRY130989 IBU130989 ILQ130989 IVM130989 JFI130989 JPE130989 JZA130989 KIW130989 KSS130989 LCO130989 LMK130989 LWG130989 MGC130989 MPY130989 MZU130989 NJQ130989 NTM130989 ODI130989 ONE130989 OXA130989 PGW130989 PQS130989 QAO130989 QKK130989 QUG130989 REC130989 RNY130989 RXU130989 SHQ130989 SRM130989 TBI130989 TLE130989 TVA130989 UEW130989 UOS130989 UYO130989 VIK130989 VSG130989 WCC130989 WLY130989 WVU130989 M196525 JI196525 TE196525 ADA196525 AMW196525 AWS196525 BGO196525 BQK196525 CAG196525 CKC196525 CTY196525 DDU196525 DNQ196525 DXM196525 EHI196525 ERE196525 FBA196525 FKW196525 FUS196525 GEO196525 GOK196525 GYG196525 HIC196525 HRY196525 IBU196525 ILQ196525 IVM196525 JFI196525 JPE196525 JZA196525 KIW196525 KSS196525 LCO196525 LMK196525 LWG196525 MGC196525 MPY196525 MZU196525 NJQ196525 NTM196525 ODI196525 ONE196525 OXA196525 PGW196525 PQS196525 QAO196525 QKK196525 QUG196525 REC196525 RNY196525 RXU196525 SHQ196525 SRM196525 TBI196525 TLE196525 TVA196525 UEW196525 UOS196525 UYO196525 VIK196525 VSG196525 WCC196525 WLY196525 WVU196525 M262061 JI262061 TE262061 ADA262061 AMW262061 AWS262061 BGO262061 BQK262061 CAG262061 CKC262061 CTY262061 DDU262061 DNQ262061 DXM262061 EHI262061 ERE262061 FBA262061 FKW262061 FUS262061 GEO262061 GOK262061 GYG262061 HIC262061 HRY262061 IBU262061 ILQ262061 IVM262061 JFI262061 JPE262061 JZA262061 KIW262061 KSS262061 LCO262061 LMK262061 LWG262061 MGC262061 MPY262061 MZU262061 NJQ262061 NTM262061 ODI262061 ONE262061 OXA262061 PGW262061 PQS262061 QAO262061 QKK262061 QUG262061 REC262061 RNY262061 RXU262061 SHQ262061 SRM262061 TBI262061 TLE262061 TVA262061 UEW262061 UOS262061 UYO262061 VIK262061 VSG262061 WCC262061 WLY262061 WVU262061 M327597 JI327597 TE327597 ADA327597 AMW327597 AWS327597 BGO327597 BQK327597 CAG327597 CKC327597 CTY327597 DDU327597 DNQ327597 DXM327597 EHI327597 ERE327597 FBA327597 FKW327597 FUS327597 GEO327597 GOK327597 GYG327597 HIC327597 HRY327597 IBU327597 ILQ327597 IVM327597 JFI327597 JPE327597 JZA327597 KIW327597 KSS327597 LCO327597 LMK327597 LWG327597 MGC327597 MPY327597 MZU327597 NJQ327597 NTM327597 ODI327597 ONE327597 OXA327597 PGW327597 PQS327597 QAO327597 QKK327597 QUG327597 REC327597 RNY327597 RXU327597 SHQ327597 SRM327597 TBI327597 TLE327597 TVA327597 UEW327597 UOS327597 UYO327597 VIK327597 VSG327597 WCC327597 WLY327597 WVU327597 M393133 JI393133 TE393133 ADA393133 AMW393133 AWS393133 BGO393133 BQK393133 CAG393133 CKC393133 CTY393133 DDU393133 DNQ393133 DXM393133 EHI393133 ERE393133 FBA393133 FKW393133 FUS393133 GEO393133 GOK393133 GYG393133 HIC393133 HRY393133 IBU393133 ILQ393133 IVM393133 JFI393133 JPE393133 JZA393133 KIW393133 KSS393133 LCO393133 LMK393133 LWG393133 MGC393133 MPY393133 MZU393133 NJQ393133 NTM393133 ODI393133 ONE393133 OXA393133 PGW393133 PQS393133 QAO393133 QKK393133 QUG393133 REC393133 RNY393133 RXU393133 SHQ393133 SRM393133 TBI393133 TLE393133 TVA393133 UEW393133 UOS393133 UYO393133 VIK393133 VSG393133 WCC393133 WLY393133 WVU393133 M458669 JI458669 TE458669 ADA458669 AMW458669 AWS458669 BGO458669 BQK458669 CAG458669 CKC458669 CTY458669 DDU458669 DNQ458669 DXM458669 EHI458669 ERE458669 FBA458669 FKW458669 FUS458669 GEO458669 GOK458669 GYG458669 HIC458669 HRY458669 IBU458669 ILQ458669 IVM458669 JFI458669 JPE458669 JZA458669 KIW458669 KSS458669 LCO458669 LMK458669 LWG458669 MGC458669 MPY458669 MZU458669 NJQ458669 NTM458669 ODI458669 ONE458669 OXA458669 PGW458669 PQS458669 QAO458669 QKK458669 QUG458669 REC458669 RNY458669 RXU458669 SHQ458669 SRM458669 TBI458669 TLE458669 TVA458669 UEW458669 UOS458669 UYO458669 VIK458669 VSG458669 WCC458669 WLY458669 WVU458669 M524205 JI524205 TE524205 ADA524205 AMW524205 AWS524205 BGO524205 BQK524205 CAG524205 CKC524205 CTY524205 DDU524205 DNQ524205 DXM524205 EHI524205 ERE524205 FBA524205 FKW524205 FUS524205 GEO524205 GOK524205 GYG524205 HIC524205 HRY524205 IBU524205 ILQ524205 IVM524205 JFI524205 JPE524205 JZA524205 KIW524205 KSS524205 LCO524205 LMK524205 LWG524205 MGC524205 MPY524205 MZU524205 NJQ524205 NTM524205 ODI524205 ONE524205 OXA524205 PGW524205 PQS524205 QAO524205 QKK524205 QUG524205 REC524205 RNY524205 RXU524205 SHQ524205 SRM524205 TBI524205 TLE524205 TVA524205 UEW524205 UOS524205 UYO524205 VIK524205 VSG524205 WCC524205 WLY524205 WVU524205 M589741 JI589741 TE589741 ADA589741 AMW589741 AWS589741 BGO589741 BQK589741 CAG589741 CKC589741 CTY589741 DDU589741 DNQ589741 DXM589741 EHI589741 ERE589741 FBA589741 FKW589741 FUS589741 GEO589741 GOK589741 GYG589741 HIC589741 HRY589741 IBU589741 ILQ589741 IVM589741 JFI589741 JPE589741 JZA589741 KIW589741 KSS589741 LCO589741 LMK589741 LWG589741 MGC589741 MPY589741 MZU589741 NJQ589741 NTM589741 ODI589741 ONE589741 OXA589741 PGW589741 PQS589741 QAO589741 QKK589741 QUG589741 REC589741 RNY589741 RXU589741 SHQ589741 SRM589741 TBI589741 TLE589741 TVA589741 UEW589741 UOS589741 UYO589741 VIK589741 VSG589741 WCC589741 WLY589741 WVU589741 M655277 JI655277 TE655277 ADA655277 AMW655277 AWS655277 BGO655277 BQK655277 CAG655277 CKC655277 CTY655277 DDU655277 DNQ655277 DXM655277 EHI655277 ERE655277 FBA655277 FKW655277 FUS655277 GEO655277 GOK655277 GYG655277 HIC655277 HRY655277 IBU655277 ILQ655277 IVM655277 JFI655277 JPE655277 JZA655277 KIW655277 KSS655277 LCO655277 LMK655277 LWG655277 MGC655277 MPY655277 MZU655277 NJQ655277 NTM655277 ODI655277 ONE655277 OXA655277 PGW655277 PQS655277 QAO655277 QKK655277 QUG655277 REC655277 RNY655277 RXU655277 SHQ655277 SRM655277 TBI655277 TLE655277 TVA655277 UEW655277 UOS655277 UYO655277 VIK655277 VSG655277 WCC655277 WLY655277 WVU655277 M720813 JI720813 TE720813 ADA720813 AMW720813 AWS720813 BGO720813 BQK720813 CAG720813 CKC720813 CTY720813 DDU720813 DNQ720813 DXM720813 EHI720813 ERE720813 FBA720813 FKW720813 FUS720813 GEO720813 GOK720813 GYG720813 HIC720813 HRY720813 IBU720813 ILQ720813 IVM720813 JFI720813 JPE720813 JZA720813 KIW720813 KSS720813 LCO720813 LMK720813 LWG720813 MGC720813 MPY720813 MZU720813 NJQ720813 NTM720813 ODI720813 ONE720813 OXA720813 PGW720813 PQS720813 QAO720813 QKK720813 QUG720813 REC720813 RNY720813 RXU720813 SHQ720813 SRM720813 TBI720813 TLE720813 TVA720813 UEW720813 UOS720813 UYO720813 VIK720813 VSG720813 WCC720813 WLY720813 WVU720813 M786349 JI786349 TE786349 ADA786349 AMW786349 AWS786349 BGO786349 BQK786349 CAG786349 CKC786349 CTY786349 DDU786349 DNQ786349 DXM786349 EHI786349 ERE786349 FBA786349 FKW786349 FUS786349 GEO786349 GOK786349 GYG786349 HIC786349 HRY786349 IBU786349 ILQ786349 IVM786349 JFI786349 JPE786349 JZA786349 KIW786349 KSS786349 LCO786349 LMK786349 LWG786349 MGC786349 MPY786349 MZU786349 NJQ786349 NTM786349 ODI786349 ONE786349 OXA786349 PGW786349 PQS786349 QAO786349 QKK786349 QUG786349 REC786349 RNY786349 RXU786349 SHQ786349 SRM786349 TBI786349 TLE786349 TVA786349 UEW786349 UOS786349 UYO786349 VIK786349 VSG786349 WCC786349 WLY786349 WVU786349 M851885 JI851885 TE851885 ADA851885 AMW851885 AWS851885 BGO851885 BQK851885 CAG851885 CKC851885 CTY851885 DDU851885 DNQ851885 DXM851885 EHI851885 ERE851885 FBA851885 FKW851885 FUS851885 GEO851885 GOK851885 GYG851885 HIC851885 HRY851885 IBU851885 ILQ851885 IVM851885 JFI851885 JPE851885 JZA851885 KIW851885 KSS851885 LCO851885 LMK851885 LWG851885 MGC851885 MPY851885 MZU851885 NJQ851885 NTM851885 ODI851885 ONE851885 OXA851885 PGW851885 PQS851885 QAO851885 QKK851885 QUG851885 REC851885 RNY851885 RXU851885 SHQ851885 SRM851885 TBI851885 TLE851885 TVA851885 UEW851885 UOS851885 UYO851885 VIK851885 VSG851885 WCC851885 WLY851885 WVU851885 M917421 JI917421 TE917421 ADA917421 AMW917421 AWS917421 BGO917421 BQK917421 CAG917421 CKC917421 CTY917421 DDU917421 DNQ917421 DXM917421 EHI917421 ERE917421 FBA917421 FKW917421 FUS917421 GEO917421 GOK917421 GYG917421 HIC917421 HRY917421 IBU917421 ILQ917421 IVM917421 JFI917421 JPE917421 JZA917421 KIW917421 KSS917421 LCO917421 LMK917421 LWG917421 MGC917421 MPY917421 MZU917421 NJQ917421 NTM917421 ODI917421 ONE917421 OXA917421 PGW917421 PQS917421 QAO917421 QKK917421 QUG917421 REC917421 RNY917421 RXU917421 SHQ917421 SRM917421 TBI917421 TLE917421 TVA917421 UEW917421 UOS917421 UYO917421 VIK917421 VSG917421 WCC917421 WLY917421 WVU917421 M982957 JI982957 TE982957 ADA982957 AMW982957 AWS982957 BGO982957 BQK982957 CAG982957 CKC982957 CTY982957 DDU982957 DNQ982957 DXM982957 EHI982957 ERE982957 FBA982957 FKW982957 FUS982957 GEO982957 GOK982957 GYG982957 HIC982957 HRY982957 IBU982957 ILQ982957 IVM982957 JFI982957 JPE982957 JZA982957 KIW982957 KSS982957 LCO982957 LMK982957 LWG982957 MGC982957 MPY982957 MZU982957 NJQ982957 NTM982957 ODI982957 ONE982957 OXA982957 PGW982957 PQS982957 QAO982957 QKK982957 QUG982957 REC982957 RNY982957 RXU982957 SHQ982957 SRM982957 TBI982957 TLE982957 TVA982957 UEW982957 UOS982957 UYO982957 VIK982957 VSG982957 WCC982957 WLY982957 WVU982957 M1048493 JI1048493 TE1048493 ADA1048493 AMW1048493 AWS1048493 BGO1048493 BQK1048493 CAG1048493 CKC1048493 CTY1048493 DDU1048493 DNQ1048493 DXM1048493 EHI1048493 ERE1048493 FBA1048493 FKW1048493 FUS1048493 GEO1048493 GOK1048493 GYG1048493 HIC1048493 HRY1048493 IBU1048493 ILQ1048493 IVM1048493 JFI1048493 JPE1048493 JZA1048493 KIW1048493 KSS1048493 LCO1048493 LMK1048493 LWG1048493 MGC1048493 MPY1048493 MZU1048493 NJQ1048493 NTM1048493 ODI1048493 ONE1048493 OXA1048493 PGW1048493 PQS1048493 QAO1048493 QKK1048493 QUG1048493 REC1048493 RNY1048493 RXU1048493 SHQ1048493 SRM1048493 TBI1048493 TLE1048493 TVA1048493 UEW1048493 UOS1048493 UYO1048493 VIK1048493 VSG1048493 WCC1048493 WLY1048493 WVU1048493" xr:uid="{9D16FBD2-E71A-44D5-AA77-1F30FFA4BB7C}">
      <formula1>"東近江市,彦根市,愛荘町,長浜市,多賀町,"</formula1>
    </dataValidation>
    <dataValidation type="list" allowBlank="1" showInputMessage="1" showErrorMessage="1" sqref="O60:O88 JK60:JK88 TG60:TG88 ADC60:ADC88 AMY60:AMY88 AWU60:AWU88 BGQ60:BGQ88 BQM60:BQM88 CAI60:CAI88 CKE60:CKE88 CUA60:CUA88 DDW60:DDW88 DNS60:DNS88 DXO60:DXO88 EHK60:EHK88 ERG60:ERG88 FBC60:FBC88 FKY60:FKY88 FUU60:FUU88 GEQ60:GEQ88 GOM60:GOM88 GYI60:GYI88 HIE60:HIE88 HSA60:HSA88 IBW60:IBW88 ILS60:ILS88 IVO60:IVO88 JFK60:JFK88 JPG60:JPG88 JZC60:JZC88 KIY60:KIY88 KSU60:KSU88 LCQ60:LCQ88 LMM60:LMM88 LWI60:LWI88 MGE60:MGE88 MQA60:MQA88 MZW60:MZW88 NJS60:NJS88 NTO60:NTO88 ODK60:ODK88 ONG60:ONG88 OXC60:OXC88 PGY60:PGY88 PQU60:PQU88 QAQ60:QAQ88 QKM60:QKM88 QUI60:QUI88 REE60:REE88 ROA60:ROA88 RXW60:RXW88 SHS60:SHS88 SRO60:SRO88 TBK60:TBK88 TLG60:TLG88 TVC60:TVC88 UEY60:UEY88 UOU60:UOU88 UYQ60:UYQ88 VIM60:VIM88 VSI60:VSI88 WCE60:WCE88 WMA60:WMA88 WVW60:WVW88 O65596:O65624 JK65596:JK65624 TG65596:TG65624 ADC65596:ADC65624 AMY65596:AMY65624 AWU65596:AWU65624 BGQ65596:BGQ65624 BQM65596:BQM65624 CAI65596:CAI65624 CKE65596:CKE65624 CUA65596:CUA65624 DDW65596:DDW65624 DNS65596:DNS65624 DXO65596:DXO65624 EHK65596:EHK65624 ERG65596:ERG65624 FBC65596:FBC65624 FKY65596:FKY65624 FUU65596:FUU65624 GEQ65596:GEQ65624 GOM65596:GOM65624 GYI65596:GYI65624 HIE65596:HIE65624 HSA65596:HSA65624 IBW65596:IBW65624 ILS65596:ILS65624 IVO65596:IVO65624 JFK65596:JFK65624 JPG65596:JPG65624 JZC65596:JZC65624 KIY65596:KIY65624 KSU65596:KSU65624 LCQ65596:LCQ65624 LMM65596:LMM65624 LWI65596:LWI65624 MGE65596:MGE65624 MQA65596:MQA65624 MZW65596:MZW65624 NJS65596:NJS65624 NTO65596:NTO65624 ODK65596:ODK65624 ONG65596:ONG65624 OXC65596:OXC65624 PGY65596:PGY65624 PQU65596:PQU65624 QAQ65596:QAQ65624 QKM65596:QKM65624 QUI65596:QUI65624 REE65596:REE65624 ROA65596:ROA65624 RXW65596:RXW65624 SHS65596:SHS65624 SRO65596:SRO65624 TBK65596:TBK65624 TLG65596:TLG65624 TVC65596:TVC65624 UEY65596:UEY65624 UOU65596:UOU65624 UYQ65596:UYQ65624 VIM65596:VIM65624 VSI65596:VSI65624 WCE65596:WCE65624 WMA65596:WMA65624 WVW65596:WVW65624 O131132:O131160 JK131132:JK131160 TG131132:TG131160 ADC131132:ADC131160 AMY131132:AMY131160 AWU131132:AWU131160 BGQ131132:BGQ131160 BQM131132:BQM131160 CAI131132:CAI131160 CKE131132:CKE131160 CUA131132:CUA131160 DDW131132:DDW131160 DNS131132:DNS131160 DXO131132:DXO131160 EHK131132:EHK131160 ERG131132:ERG131160 FBC131132:FBC131160 FKY131132:FKY131160 FUU131132:FUU131160 GEQ131132:GEQ131160 GOM131132:GOM131160 GYI131132:GYI131160 HIE131132:HIE131160 HSA131132:HSA131160 IBW131132:IBW131160 ILS131132:ILS131160 IVO131132:IVO131160 JFK131132:JFK131160 JPG131132:JPG131160 JZC131132:JZC131160 KIY131132:KIY131160 KSU131132:KSU131160 LCQ131132:LCQ131160 LMM131132:LMM131160 LWI131132:LWI131160 MGE131132:MGE131160 MQA131132:MQA131160 MZW131132:MZW131160 NJS131132:NJS131160 NTO131132:NTO131160 ODK131132:ODK131160 ONG131132:ONG131160 OXC131132:OXC131160 PGY131132:PGY131160 PQU131132:PQU131160 QAQ131132:QAQ131160 QKM131132:QKM131160 QUI131132:QUI131160 REE131132:REE131160 ROA131132:ROA131160 RXW131132:RXW131160 SHS131132:SHS131160 SRO131132:SRO131160 TBK131132:TBK131160 TLG131132:TLG131160 TVC131132:TVC131160 UEY131132:UEY131160 UOU131132:UOU131160 UYQ131132:UYQ131160 VIM131132:VIM131160 VSI131132:VSI131160 WCE131132:WCE131160 WMA131132:WMA131160 WVW131132:WVW131160 O196668:O196696 JK196668:JK196696 TG196668:TG196696 ADC196668:ADC196696 AMY196668:AMY196696 AWU196668:AWU196696 BGQ196668:BGQ196696 BQM196668:BQM196696 CAI196668:CAI196696 CKE196668:CKE196696 CUA196668:CUA196696 DDW196668:DDW196696 DNS196668:DNS196696 DXO196668:DXO196696 EHK196668:EHK196696 ERG196668:ERG196696 FBC196668:FBC196696 FKY196668:FKY196696 FUU196668:FUU196696 GEQ196668:GEQ196696 GOM196668:GOM196696 GYI196668:GYI196696 HIE196668:HIE196696 HSA196668:HSA196696 IBW196668:IBW196696 ILS196668:ILS196696 IVO196668:IVO196696 JFK196668:JFK196696 JPG196668:JPG196696 JZC196668:JZC196696 KIY196668:KIY196696 KSU196668:KSU196696 LCQ196668:LCQ196696 LMM196668:LMM196696 LWI196668:LWI196696 MGE196668:MGE196696 MQA196668:MQA196696 MZW196668:MZW196696 NJS196668:NJS196696 NTO196668:NTO196696 ODK196668:ODK196696 ONG196668:ONG196696 OXC196668:OXC196696 PGY196668:PGY196696 PQU196668:PQU196696 QAQ196668:QAQ196696 QKM196668:QKM196696 QUI196668:QUI196696 REE196668:REE196696 ROA196668:ROA196696 RXW196668:RXW196696 SHS196668:SHS196696 SRO196668:SRO196696 TBK196668:TBK196696 TLG196668:TLG196696 TVC196668:TVC196696 UEY196668:UEY196696 UOU196668:UOU196696 UYQ196668:UYQ196696 VIM196668:VIM196696 VSI196668:VSI196696 WCE196668:WCE196696 WMA196668:WMA196696 WVW196668:WVW196696 O262204:O262232 JK262204:JK262232 TG262204:TG262232 ADC262204:ADC262232 AMY262204:AMY262232 AWU262204:AWU262232 BGQ262204:BGQ262232 BQM262204:BQM262232 CAI262204:CAI262232 CKE262204:CKE262232 CUA262204:CUA262232 DDW262204:DDW262232 DNS262204:DNS262232 DXO262204:DXO262232 EHK262204:EHK262232 ERG262204:ERG262232 FBC262204:FBC262232 FKY262204:FKY262232 FUU262204:FUU262232 GEQ262204:GEQ262232 GOM262204:GOM262232 GYI262204:GYI262232 HIE262204:HIE262232 HSA262204:HSA262232 IBW262204:IBW262232 ILS262204:ILS262232 IVO262204:IVO262232 JFK262204:JFK262232 JPG262204:JPG262232 JZC262204:JZC262232 KIY262204:KIY262232 KSU262204:KSU262232 LCQ262204:LCQ262232 LMM262204:LMM262232 LWI262204:LWI262232 MGE262204:MGE262232 MQA262204:MQA262232 MZW262204:MZW262232 NJS262204:NJS262232 NTO262204:NTO262232 ODK262204:ODK262232 ONG262204:ONG262232 OXC262204:OXC262232 PGY262204:PGY262232 PQU262204:PQU262232 QAQ262204:QAQ262232 QKM262204:QKM262232 QUI262204:QUI262232 REE262204:REE262232 ROA262204:ROA262232 RXW262204:RXW262232 SHS262204:SHS262232 SRO262204:SRO262232 TBK262204:TBK262232 TLG262204:TLG262232 TVC262204:TVC262232 UEY262204:UEY262232 UOU262204:UOU262232 UYQ262204:UYQ262232 VIM262204:VIM262232 VSI262204:VSI262232 WCE262204:WCE262232 WMA262204:WMA262232 WVW262204:WVW262232 O327740:O327768 JK327740:JK327768 TG327740:TG327768 ADC327740:ADC327768 AMY327740:AMY327768 AWU327740:AWU327768 BGQ327740:BGQ327768 BQM327740:BQM327768 CAI327740:CAI327768 CKE327740:CKE327768 CUA327740:CUA327768 DDW327740:DDW327768 DNS327740:DNS327768 DXO327740:DXO327768 EHK327740:EHK327768 ERG327740:ERG327768 FBC327740:FBC327768 FKY327740:FKY327768 FUU327740:FUU327768 GEQ327740:GEQ327768 GOM327740:GOM327768 GYI327740:GYI327768 HIE327740:HIE327768 HSA327740:HSA327768 IBW327740:IBW327768 ILS327740:ILS327768 IVO327740:IVO327768 JFK327740:JFK327768 JPG327740:JPG327768 JZC327740:JZC327768 KIY327740:KIY327768 KSU327740:KSU327768 LCQ327740:LCQ327768 LMM327740:LMM327768 LWI327740:LWI327768 MGE327740:MGE327768 MQA327740:MQA327768 MZW327740:MZW327768 NJS327740:NJS327768 NTO327740:NTO327768 ODK327740:ODK327768 ONG327740:ONG327768 OXC327740:OXC327768 PGY327740:PGY327768 PQU327740:PQU327768 QAQ327740:QAQ327768 QKM327740:QKM327768 QUI327740:QUI327768 REE327740:REE327768 ROA327740:ROA327768 RXW327740:RXW327768 SHS327740:SHS327768 SRO327740:SRO327768 TBK327740:TBK327768 TLG327740:TLG327768 TVC327740:TVC327768 UEY327740:UEY327768 UOU327740:UOU327768 UYQ327740:UYQ327768 VIM327740:VIM327768 VSI327740:VSI327768 WCE327740:WCE327768 WMA327740:WMA327768 WVW327740:WVW327768 O393276:O393304 JK393276:JK393304 TG393276:TG393304 ADC393276:ADC393304 AMY393276:AMY393304 AWU393276:AWU393304 BGQ393276:BGQ393304 BQM393276:BQM393304 CAI393276:CAI393304 CKE393276:CKE393304 CUA393276:CUA393304 DDW393276:DDW393304 DNS393276:DNS393304 DXO393276:DXO393304 EHK393276:EHK393304 ERG393276:ERG393304 FBC393276:FBC393304 FKY393276:FKY393304 FUU393276:FUU393304 GEQ393276:GEQ393304 GOM393276:GOM393304 GYI393276:GYI393304 HIE393276:HIE393304 HSA393276:HSA393304 IBW393276:IBW393304 ILS393276:ILS393304 IVO393276:IVO393304 JFK393276:JFK393304 JPG393276:JPG393304 JZC393276:JZC393304 KIY393276:KIY393304 KSU393276:KSU393304 LCQ393276:LCQ393304 LMM393276:LMM393304 LWI393276:LWI393304 MGE393276:MGE393304 MQA393276:MQA393304 MZW393276:MZW393304 NJS393276:NJS393304 NTO393276:NTO393304 ODK393276:ODK393304 ONG393276:ONG393304 OXC393276:OXC393304 PGY393276:PGY393304 PQU393276:PQU393304 QAQ393276:QAQ393304 QKM393276:QKM393304 QUI393276:QUI393304 REE393276:REE393304 ROA393276:ROA393304 RXW393276:RXW393304 SHS393276:SHS393304 SRO393276:SRO393304 TBK393276:TBK393304 TLG393276:TLG393304 TVC393276:TVC393304 UEY393276:UEY393304 UOU393276:UOU393304 UYQ393276:UYQ393304 VIM393276:VIM393304 VSI393276:VSI393304 WCE393276:WCE393304 WMA393276:WMA393304 WVW393276:WVW393304 O458812:O458840 JK458812:JK458840 TG458812:TG458840 ADC458812:ADC458840 AMY458812:AMY458840 AWU458812:AWU458840 BGQ458812:BGQ458840 BQM458812:BQM458840 CAI458812:CAI458840 CKE458812:CKE458840 CUA458812:CUA458840 DDW458812:DDW458840 DNS458812:DNS458840 DXO458812:DXO458840 EHK458812:EHK458840 ERG458812:ERG458840 FBC458812:FBC458840 FKY458812:FKY458840 FUU458812:FUU458840 GEQ458812:GEQ458840 GOM458812:GOM458840 GYI458812:GYI458840 HIE458812:HIE458840 HSA458812:HSA458840 IBW458812:IBW458840 ILS458812:ILS458840 IVO458812:IVO458840 JFK458812:JFK458840 JPG458812:JPG458840 JZC458812:JZC458840 KIY458812:KIY458840 KSU458812:KSU458840 LCQ458812:LCQ458840 LMM458812:LMM458840 LWI458812:LWI458840 MGE458812:MGE458840 MQA458812:MQA458840 MZW458812:MZW458840 NJS458812:NJS458840 NTO458812:NTO458840 ODK458812:ODK458840 ONG458812:ONG458840 OXC458812:OXC458840 PGY458812:PGY458840 PQU458812:PQU458840 QAQ458812:QAQ458840 QKM458812:QKM458840 QUI458812:QUI458840 REE458812:REE458840 ROA458812:ROA458840 RXW458812:RXW458840 SHS458812:SHS458840 SRO458812:SRO458840 TBK458812:TBK458840 TLG458812:TLG458840 TVC458812:TVC458840 UEY458812:UEY458840 UOU458812:UOU458840 UYQ458812:UYQ458840 VIM458812:VIM458840 VSI458812:VSI458840 WCE458812:WCE458840 WMA458812:WMA458840 WVW458812:WVW458840 O524348:O524376 JK524348:JK524376 TG524348:TG524376 ADC524348:ADC524376 AMY524348:AMY524376 AWU524348:AWU524376 BGQ524348:BGQ524376 BQM524348:BQM524376 CAI524348:CAI524376 CKE524348:CKE524376 CUA524348:CUA524376 DDW524348:DDW524376 DNS524348:DNS524376 DXO524348:DXO524376 EHK524348:EHK524376 ERG524348:ERG524376 FBC524348:FBC524376 FKY524348:FKY524376 FUU524348:FUU524376 GEQ524348:GEQ524376 GOM524348:GOM524376 GYI524348:GYI524376 HIE524348:HIE524376 HSA524348:HSA524376 IBW524348:IBW524376 ILS524348:ILS524376 IVO524348:IVO524376 JFK524348:JFK524376 JPG524348:JPG524376 JZC524348:JZC524376 KIY524348:KIY524376 KSU524348:KSU524376 LCQ524348:LCQ524376 LMM524348:LMM524376 LWI524348:LWI524376 MGE524348:MGE524376 MQA524348:MQA524376 MZW524348:MZW524376 NJS524348:NJS524376 NTO524348:NTO524376 ODK524348:ODK524376 ONG524348:ONG524376 OXC524348:OXC524376 PGY524348:PGY524376 PQU524348:PQU524376 QAQ524348:QAQ524376 QKM524348:QKM524376 QUI524348:QUI524376 REE524348:REE524376 ROA524348:ROA524376 RXW524348:RXW524376 SHS524348:SHS524376 SRO524348:SRO524376 TBK524348:TBK524376 TLG524348:TLG524376 TVC524348:TVC524376 UEY524348:UEY524376 UOU524348:UOU524376 UYQ524348:UYQ524376 VIM524348:VIM524376 VSI524348:VSI524376 WCE524348:WCE524376 WMA524348:WMA524376 WVW524348:WVW524376 O589884:O589912 JK589884:JK589912 TG589884:TG589912 ADC589884:ADC589912 AMY589884:AMY589912 AWU589884:AWU589912 BGQ589884:BGQ589912 BQM589884:BQM589912 CAI589884:CAI589912 CKE589884:CKE589912 CUA589884:CUA589912 DDW589884:DDW589912 DNS589884:DNS589912 DXO589884:DXO589912 EHK589884:EHK589912 ERG589884:ERG589912 FBC589884:FBC589912 FKY589884:FKY589912 FUU589884:FUU589912 GEQ589884:GEQ589912 GOM589884:GOM589912 GYI589884:GYI589912 HIE589884:HIE589912 HSA589884:HSA589912 IBW589884:IBW589912 ILS589884:ILS589912 IVO589884:IVO589912 JFK589884:JFK589912 JPG589884:JPG589912 JZC589884:JZC589912 KIY589884:KIY589912 KSU589884:KSU589912 LCQ589884:LCQ589912 LMM589884:LMM589912 LWI589884:LWI589912 MGE589884:MGE589912 MQA589884:MQA589912 MZW589884:MZW589912 NJS589884:NJS589912 NTO589884:NTO589912 ODK589884:ODK589912 ONG589884:ONG589912 OXC589884:OXC589912 PGY589884:PGY589912 PQU589884:PQU589912 QAQ589884:QAQ589912 QKM589884:QKM589912 QUI589884:QUI589912 REE589884:REE589912 ROA589884:ROA589912 RXW589884:RXW589912 SHS589884:SHS589912 SRO589884:SRO589912 TBK589884:TBK589912 TLG589884:TLG589912 TVC589884:TVC589912 UEY589884:UEY589912 UOU589884:UOU589912 UYQ589884:UYQ589912 VIM589884:VIM589912 VSI589884:VSI589912 WCE589884:WCE589912 WMA589884:WMA589912 WVW589884:WVW589912 O655420:O655448 JK655420:JK655448 TG655420:TG655448 ADC655420:ADC655448 AMY655420:AMY655448 AWU655420:AWU655448 BGQ655420:BGQ655448 BQM655420:BQM655448 CAI655420:CAI655448 CKE655420:CKE655448 CUA655420:CUA655448 DDW655420:DDW655448 DNS655420:DNS655448 DXO655420:DXO655448 EHK655420:EHK655448 ERG655420:ERG655448 FBC655420:FBC655448 FKY655420:FKY655448 FUU655420:FUU655448 GEQ655420:GEQ655448 GOM655420:GOM655448 GYI655420:GYI655448 HIE655420:HIE655448 HSA655420:HSA655448 IBW655420:IBW655448 ILS655420:ILS655448 IVO655420:IVO655448 JFK655420:JFK655448 JPG655420:JPG655448 JZC655420:JZC655448 KIY655420:KIY655448 KSU655420:KSU655448 LCQ655420:LCQ655448 LMM655420:LMM655448 LWI655420:LWI655448 MGE655420:MGE655448 MQA655420:MQA655448 MZW655420:MZW655448 NJS655420:NJS655448 NTO655420:NTO655448 ODK655420:ODK655448 ONG655420:ONG655448 OXC655420:OXC655448 PGY655420:PGY655448 PQU655420:PQU655448 QAQ655420:QAQ655448 QKM655420:QKM655448 QUI655420:QUI655448 REE655420:REE655448 ROA655420:ROA655448 RXW655420:RXW655448 SHS655420:SHS655448 SRO655420:SRO655448 TBK655420:TBK655448 TLG655420:TLG655448 TVC655420:TVC655448 UEY655420:UEY655448 UOU655420:UOU655448 UYQ655420:UYQ655448 VIM655420:VIM655448 VSI655420:VSI655448 WCE655420:WCE655448 WMA655420:WMA655448 WVW655420:WVW655448 O720956:O720984 JK720956:JK720984 TG720956:TG720984 ADC720956:ADC720984 AMY720956:AMY720984 AWU720956:AWU720984 BGQ720956:BGQ720984 BQM720956:BQM720984 CAI720956:CAI720984 CKE720956:CKE720984 CUA720956:CUA720984 DDW720956:DDW720984 DNS720956:DNS720984 DXO720956:DXO720984 EHK720956:EHK720984 ERG720956:ERG720984 FBC720956:FBC720984 FKY720956:FKY720984 FUU720956:FUU720984 GEQ720956:GEQ720984 GOM720956:GOM720984 GYI720956:GYI720984 HIE720956:HIE720984 HSA720956:HSA720984 IBW720956:IBW720984 ILS720956:ILS720984 IVO720956:IVO720984 JFK720956:JFK720984 JPG720956:JPG720984 JZC720956:JZC720984 KIY720956:KIY720984 KSU720956:KSU720984 LCQ720956:LCQ720984 LMM720956:LMM720984 LWI720956:LWI720984 MGE720956:MGE720984 MQA720956:MQA720984 MZW720956:MZW720984 NJS720956:NJS720984 NTO720956:NTO720984 ODK720956:ODK720984 ONG720956:ONG720984 OXC720956:OXC720984 PGY720956:PGY720984 PQU720956:PQU720984 QAQ720956:QAQ720984 QKM720956:QKM720984 QUI720956:QUI720984 REE720956:REE720984 ROA720956:ROA720984 RXW720956:RXW720984 SHS720956:SHS720984 SRO720956:SRO720984 TBK720956:TBK720984 TLG720956:TLG720984 TVC720956:TVC720984 UEY720956:UEY720984 UOU720956:UOU720984 UYQ720956:UYQ720984 VIM720956:VIM720984 VSI720956:VSI720984 WCE720956:WCE720984 WMA720956:WMA720984 WVW720956:WVW720984 O786492:O786520 JK786492:JK786520 TG786492:TG786520 ADC786492:ADC786520 AMY786492:AMY786520 AWU786492:AWU786520 BGQ786492:BGQ786520 BQM786492:BQM786520 CAI786492:CAI786520 CKE786492:CKE786520 CUA786492:CUA786520 DDW786492:DDW786520 DNS786492:DNS786520 DXO786492:DXO786520 EHK786492:EHK786520 ERG786492:ERG786520 FBC786492:FBC786520 FKY786492:FKY786520 FUU786492:FUU786520 GEQ786492:GEQ786520 GOM786492:GOM786520 GYI786492:GYI786520 HIE786492:HIE786520 HSA786492:HSA786520 IBW786492:IBW786520 ILS786492:ILS786520 IVO786492:IVO786520 JFK786492:JFK786520 JPG786492:JPG786520 JZC786492:JZC786520 KIY786492:KIY786520 KSU786492:KSU786520 LCQ786492:LCQ786520 LMM786492:LMM786520 LWI786492:LWI786520 MGE786492:MGE786520 MQA786492:MQA786520 MZW786492:MZW786520 NJS786492:NJS786520 NTO786492:NTO786520 ODK786492:ODK786520 ONG786492:ONG786520 OXC786492:OXC786520 PGY786492:PGY786520 PQU786492:PQU786520 QAQ786492:QAQ786520 QKM786492:QKM786520 QUI786492:QUI786520 REE786492:REE786520 ROA786492:ROA786520 RXW786492:RXW786520 SHS786492:SHS786520 SRO786492:SRO786520 TBK786492:TBK786520 TLG786492:TLG786520 TVC786492:TVC786520 UEY786492:UEY786520 UOU786492:UOU786520 UYQ786492:UYQ786520 VIM786492:VIM786520 VSI786492:VSI786520 WCE786492:WCE786520 WMA786492:WMA786520 WVW786492:WVW786520 O852028:O852056 JK852028:JK852056 TG852028:TG852056 ADC852028:ADC852056 AMY852028:AMY852056 AWU852028:AWU852056 BGQ852028:BGQ852056 BQM852028:BQM852056 CAI852028:CAI852056 CKE852028:CKE852056 CUA852028:CUA852056 DDW852028:DDW852056 DNS852028:DNS852056 DXO852028:DXO852056 EHK852028:EHK852056 ERG852028:ERG852056 FBC852028:FBC852056 FKY852028:FKY852056 FUU852028:FUU852056 GEQ852028:GEQ852056 GOM852028:GOM852056 GYI852028:GYI852056 HIE852028:HIE852056 HSA852028:HSA852056 IBW852028:IBW852056 ILS852028:ILS852056 IVO852028:IVO852056 JFK852028:JFK852056 JPG852028:JPG852056 JZC852028:JZC852056 KIY852028:KIY852056 KSU852028:KSU852056 LCQ852028:LCQ852056 LMM852028:LMM852056 LWI852028:LWI852056 MGE852028:MGE852056 MQA852028:MQA852056 MZW852028:MZW852056 NJS852028:NJS852056 NTO852028:NTO852056 ODK852028:ODK852056 ONG852028:ONG852056 OXC852028:OXC852056 PGY852028:PGY852056 PQU852028:PQU852056 QAQ852028:QAQ852056 QKM852028:QKM852056 QUI852028:QUI852056 REE852028:REE852056 ROA852028:ROA852056 RXW852028:RXW852056 SHS852028:SHS852056 SRO852028:SRO852056 TBK852028:TBK852056 TLG852028:TLG852056 TVC852028:TVC852056 UEY852028:UEY852056 UOU852028:UOU852056 UYQ852028:UYQ852056 VIM852028:VIM852056 VSI852028:VSI852056 WCE852028:WCE852056 WMA852028:WMA852056 WVW852028:WVW852056 O917564:O917592 JK917564:JK917592 TG917564:TG917592 ADC917564:ADC917592 AMY917564:AMY917592 AWU917564:AWU917592 BGQ917564:BGQ917592 BQM917564:BQM917592 CAI917564:CAI917592 CKE917564:CKE917592 CUA917564:CUA917592 DDW917564:DDW917592 DNS917564:DNS917592 DXO917564:DXO917592 EHK917564:EHK917592 ERG917564:ERG917592 FBC917564:FBC917592 FKY917564:FKY917592 FUU917564:FUU917592 GEQ917564:GEQ917592 GOM917564:GOM917592 GYI917564:GYI917592 HIE917564:HIE917592 HSA917564:HSA917592 IBW917564:IBW917592 ILS917564:ILS917592 IVO917564:IVO917592 JFK917564:JFK917592 JPG917564:JPG917592 JZC917564:JZC917592 KIY917564:KIY917592 KSU917564:KSU917592 LCQ917564:LCQ917592 LMM917564:LMM917592 LWI917564:LWI917592 MGE917564:MGE917592 MQA917564:MQA917592 MZW917564:MZW917592 NJS917564:NJS917592 NTO917564:NTO917592 ODK917564:ODK917592 ONG917564:ONG917592 OXC917564:OXC917592 PGY917564:PGY917592 PQU917564:PQU917592 QAQ917564:QAQ917592 QKM917564:QKM917592 QUI917564:QUI917592 REE917564:REE917592 ROA917564:ROA917592 RXW917564:RXW917592 SHS917564:SHS917592 SRO917564:SRO917592 TBK917564:TBK917592 TLG917564:TLG917592 TVC917564:TVC917592 UEY917564:UEY917592 UOU917564:UOU917592 UYQ917564:UYQ917592 VIM917564:VIM917592 VSI917564:VSI917592 WCE917564:WCE917592 WMA917564:WMA917592 WVW917564:WVW917592 O983100:O983128 JK983100:JK983128 TG983100:TG983128 ADC983100:ADC983128 AMY983100:AMY983128 AWU983100:AWU983128 BGQ983100:BGQ983128 BQM983100:BQM983128 CAI983100:CAI983128 CKE983100:CKE983128 CUA983100:CUA983128 DDW983100:DDW983128 DNS983100:DNS983128 DXO983100:DXO983128 EHK983100:EHK983128 ERG983100:ERG983128 FBC983100:FBC983128 FKY983100:FKY983128 FUU983100:FUU983128 GEQ983100:GEQ983128 GOM983100:GOM983128 GYI983100:GYI983128 HIE983100:HIE983128 HSA983100:HSA983128 IBW983100:IBW983128 ILS983100:ILS983128 IVO983100:IVO983128 JFK983100:JFK983128 JPG983100:JPG983128 JZC983100:JZC983128 KIY983100:KIY983128 KSU983100:KSU983128 LCQ983100:LCQ983128 LMM983100:LMM983128 LWI983100:LWI983128 MGE983100:MGE983128 MQA983100:MQA983128 MZW983100:MZW983128 NJS983100:NJS983128 NTO983100:NTO983128 ODK983100:ODK983128 ONG983100:ONG983128 OXC983100:OXC983128 PGY983100:PGY983128 PQU983100:PQU983128 QAQ983100:QAQ983128 QKM983100:QKM983128 QUI983100:QUI983128 REE983100:REE983128 ROA983100:ROA983128 RXW983100:RXW983128 SHS983100:SHS983128 SRO983100:SRO983128 TBK983100:TBK983128 TLG983100:TLG983128 TVC983100:TVC983128 UEY983100:UEY983128 UOU983100:UOU983128 UYQ983100:UYQ983128 VIM983100:VIM983128 VSI983100:VSI983128 WCE983100:WCE983128 WMA983100:WMA983128 WVW983100:WVW983128" xr:uid="{C288044F-D44D-49A9-A8B2-213DD76B95BF}">
      <formula1>$M$2:$N$2</formula1>
    </dataValidation>
    <dataValidation type="list" allowBlank="1" showInputMessage="1" showErrorMessage="1" sqref="P65325:P65351 JL65325:JL65351 TH65325:TH65351 ADD65325:ADD65351 AMZ65325:AMZ65351 AWV65325:AWV65351 BGR65325:BGR65351 BQN65325:BQN65351 CAJ65325:CAJ65351 CKF65325:CKF65351 CUB65325:CUB65351 DDX65325:DDX65351 DNT65325:DNT65351 DXP65325:DXP65351 EHL65325:EHL65351 ERH65325:ERH65351 FBD65325:FBD65351 FKZ65325:FKZ65351 FUV65325:FUV65351 GER65325:GER65351 GON65325:GON65351 GYJ65325:GYJ65351 HIF65325:HIF65351 HSB65325:HSB65351 IBX65325:IBX65351 ILT65325:ILT65351 IVP65325:IVP65351 JFL65325:JFL65351 JPH65325:JPH65351 JZD65325:JZD65351 KIZ65325:KIZ65351 KSV65325:KSV65351 LCR65325:LCR65351 LMN65325:LMN65351 LWJ65325:LWJ65351 MGF65325:MGF65351 MQB65325:MQB65351 MZX65325:MZX65351 NJT65325:NJT65351 NTP65325:NTP65351 ODL65325:ODL65351 ONH65325:ONH65351 OXD65325:OXD65351 PGZ65325:PGZ65351 PQV65325:PQV65351 QAR65325:QAR65351 QKN65325:QKN65351 QUJ65325:QUJ65351 REF65325:REF65351 ROB65325:ROB65351 RXX65325:RXX65351 SHT65325:SHT65351 SRP65325:SRP65351 TBL65325:TBL65351 TLH65325:TLH65351 TVD65325:TVD65351 UEZ65325:UEZ65351 UOV65325:UOV65351 UYR65325:UYR65351 VIN65325:VIN65351 VSJ65325:VSJ65351 WCF65325:WCF65351 WMB65325:WMB65351 WVX65325:WVX65351 P130861:P130887 JL130861:JL130887 TH130861:TH130887 ADD130861:ADD130887 AMZ130861:AMZ130887 AWV130861:AWV130887 BGR130861:BGR130887 BQN130861:BQN130887 CAJ130861:CAJ130887 CKF130861:CKF130887 CUB130861:CUB130887 DDX130861:DDX130887 DNT130861:DNT130887 DXP130861:DXP130887 EHL130861:EHL130887 ERH130861:ERH130887 FBD130861:FBD130887 FKZ130861:FKZ130887 FUV130861:FUV130887 GER130861:GER130887 GON130861:GON130887 GYJ130861:GYJ130887 HIF130861:HIF130887 HSB130861:HSB130887 IBX130861:IBX130887 ILT130861:ILT130887 IVP130861:IVP130887 JFL130861:JFL130887 JPH130861:JPH130887 JZD130861:JZD130887 KIZ130861:KIZ130887 KSV130861:KSV130887 LCR130861:LCR130887 LMN130861:LMN130887 LWJ130861:LWJ130887 MGF130861:MGF130887 MQB130861:MQB130887 MZX130861:MZX130887 NJT130861:NJT130887 NTP130861:NTP130887 ODL130861:ODL130887 ONH130861:ONH130887 OXD130861:OXD130887 PGZ130861:PGZ130887 PQV130861:PQV130887 QAR130861:QAR130887 QKN130861:QKN130887 QUJ130861:QUJ130887 REF130861:REF130887 ROB130861:ROB130887 RXX130861:RXX130887 SHT130861:SHT130887 SRP130861:SRP130887 TBL130861:TBL130887 TLH130861:TLH130887 TVD130861:TVD130887 UEZ130861:UEZ130887 UOV130861:UOV130887 UYR130861:UYR130887 VIN130861:VIN130887 VSJ130861:VSJ130887 WCF130861:WCF130887 WMB130861:WMB130887 WVX130861:WVX130887 P196397:P196423 JL196397:JL196423 TH196397:TH196423 ADD196397:ADD196423 AMZ196397:AMZ196423 AWV196397:AWV196423 BGR196397:BGR196423 BQN196397:BQN196423 CAJ196397:CAJ196423 CKF196397:CKF196423 CUB196397:CUB196423 DDX196397:DDX196423 DNT196397:DNT196423 DXP196397:DXP196423 EHL196397:EHL196423 ERH196397:ERH196423 FBD196397:FBD196423 FKZ196397:FKZ196423 FUV196397:FUV196423 GER196397:GER196423 GON196397:GON196423 GYJ196397:GYJ196423 HIF196397:HIF196423 HSB196397:HSB196423 IBX196397:IBX196423 ILT196397:ILT196423 IVP196397:IVP196423 JFL196397:JFL196423 JPH196397:JPH196423 JZD196397:JZD196423 KIZ196397:KIZ196423 KSV196397:KSV196423 LCR196397:LCR196423 LMN196397:LMN196423 LWJ196397:LWJ196423 MGF196397:MGF196423 MQB196397:MQB196423 MZX196397:MZX196423 NJT196397:NJT196423 NTP196397:NTP196423 ODL196397:ODL196423 ONH196397:ONH196423 OXD196397:OXD196423 PGZ196397:PGZ196423 PQV196397:PQV196423 QAR196397:QAR196423 QKN196397:QKN196423 QUJ196397:QUJ196423 REF196397:REF196423 ROB196397:ROB196423 RXX196397:RXX196423 SHT196397:SHT196423 SRP196397:SRP196423 TBL196397:TBL196423 TLH196397:TLH196423 TVD196397:TVD196423 UEZ196397:UEZ196423 UOV196397:UOV196423 UYR196397:UYR196423 VIN196397:VIN196423 VSJ196397:VSJ196423 WCF196397:WCF196423 WMB196397:WMB196423 WVX196397:WVX196423 P261933:P261959 JL261933:JL261959 TH261933:TH261959 ADD261933:ADD261959 AMZ261933:AMZ261959 AWV261933:AWV261959 BGR261933:BGR261959 BQN261933:BQN261959 CAJ261933:CAJ261959 CKF261933:CKF261959 CUB261933:CUB261959 DDX261933:DDX261959 DNT261933:DNT261959 DXP261933:DXP261959 EHL261933:EHL261959 ERH261933:ERH261959 FBD261933:FBD261959 FKZ261933:FKZ261959 FUV261933:FUV261959 GER261933:GER261959 GON261933:GON261959 GYJ261933:GYJ261959 HIF261933:HIF261959 HSB261933:HSB261959 IBX261933:IBX261959 ILT261933:ILT261959 IVP261933:IVP261959 JFL261933:JFL261959 JPH261933:JPH261959 JZD261933:JZD261959 KIZ261933:KIZ261959 KSV261933:KSV261959 LCR261933:LCR261959 LMN261933:LMN261959 LWJ261933:LWJ261959 MGF261933:MGF261959 MQB261933:MQB261959 MZX261933:MZX261959 NJT261933:NJT261959 NTP261933:NTP261959 ODL261933:ODL261959 ONH261933:ONH261959 OXD261933:OXD261959 PGZ261933:PGZ261959 PQV261933:PQV261959 QAR261933:QAR261959 QKN261933:QKN261959 QUJ261933:QUJ261959 REF261933:REF261959 ROB261933:ROB261959 RXX261933:RXX261959 SHT261933:SHT261959 SRP261933:SRP261959 TBL261933:TBL261959 TLH261933:TLH261959 TVD261933:TVD261959 UEZ261933:UEZ261959 UOV261933:UOV261959 UYR261933:UYR261959 VIN261933:VIN261959 VSJ261933:VSJ261959 WCF261933:WCF261959 WMB261933:WMB261959 WVX261933:WVX261959 P327469:P327495 JL327469:JL327495 TH327469:TH327495 ADD327469:ADD327495 AMZ327469:AMZ327495 AWV327469:AWV327495 BGR327469:BGR327495 BQN327469:BQN327495 CAJ327469:CAJ327495 CKF327469:CKF327495 CUB327469:CUB327495 DDX327469:DDX327495 DNT327469:DNT327495 DXP327469:DXP327495 EHL327469:EHL327495 ERH327469:ERH327495 FBD327469:FBD327495 FKZ327469:FKZ327495 FUV327469:FUV327495 GER327469:GER327495 GON327469:GON327495 GYJ327469:GYJ327495 HIF327469:HIF327495 HSB327469:HSB327495 IBX327469:IBX327495 ILT327469:ILT327495 IVP327469:IVP327495 JFL327469:JFL327495 JPH327469:JPH327495 JZD327469:JZD327495 KIZ327469:KIZ327495 KSV327469:KSV327495 LCR327469:LCR327495 LMN327469:LMN327495 LWJ327469:LWJ327495 MGF327469:MGF327495 MQB327469:MQB327495 MZX327469:MZX327495 NJT327469:NJT327495 NTP327469:NTP327495 ODL327469:ODL327495 ONH327469:ONH327495 OXD327469:OXD327495 PGZ327469:PGZ327495 PQV327469:PQV327495 QAR327469:QAR327495 QKN327469:QKN327495 QUJ327469:QUJ327495 REF327469:REF327495 ROB327469:ROB327495 RXX327469:RXX327495 SHT327469:SHT327495 SRP327469:SRP327495 TBL327469:TBL327495 TLH327469:TLH327495 TVD327469:TVD327495 UEZ327469:UEZ327495 UOV327469:UOV327495 UYR327469:UYR327495 VIN327469:VIN327495 VSJ327469:VSJ327495 WCF327469:WCF327495 WMB327469:WMB327495 WVX327469:WVX327495 P393005:P393031 JL393005:JL393031 TH393005:TH393031 ADD393005:ADD393031 AMZ393005:AMZ393031 AWV393005:AWV393031 BGR393005:BGR393031 BQN393005:BQN393031 CAJ393005:CAJ393031 CKF393005:CKF393031 CUB393005:CUB393031 DDX393005:DDX393031 DNT393005:DNT393031 DXP393005:DXP393031 EHL393005:EHL393031 ERH393005:ERH393031 FBD393005:FBD393031 FKZ393005:FKZ393031 FUV393005:FUV393031 GER393005:GER393031 GON393005:GON393031 GYJ393005:GYJ393031 HIF393005:HIF393031 HSB393005:HSB393031 IBX393005:IBX393031 ILT393005:ILT393031 IVP393005:IVP393031 JFL393005:JFL393031 JPH393005:JPH393031 JZD393005:JZD393031 KIZ393005:KIZ393031 KSV393005:KSV393031 LCR393005:LCR393031 LMN393005:LMN393031 LWJ393005:LWJ393031 MGF393005:MGF393031 MQB393005:MQB393031 MZX393005:MZX393031 NJT393005:NJT393031 NTP393005:NTP393031 ODL393005:ODL393031 ONH393005:ONH393031 OXD393005:OXD393031 PGZ393005:PGZ393031 PQV393005:PQV393031 QAR393005:QAR393031 QKN393005:QKN393031 QUJ393005:QUJ393031 REF393005:REF393031 ROB393005:ROB393031 RXX393005:RXX393031 SHT393005:SHT393031 SRP393005:SRP393031 TBL393005:TBL393031 TLH393005:TLH393031 TVD393005:TVD393031 UEZ393005:UEZ393031 UOV393005:UOV393031 UYR393005:UYR393031 VIN393005:VIN393031 VSJ393005:VSJ393031 WCF393005:WCF393031 WMB393005:WMB393031 WVX393005:WVX393031 P458541:P458567 JL458541:JL458567 TH458541:TH458567 ADD458541:ADD458567 AMZ458541:AMZ458567 AWV458541:AWV458567 BGR458541:BGR458567 BQN458541:BQN458567 CAJ458541:CAJ458567 CKF458541:CKF458567 CUB458541:CUB458567 DDX458541:DDX458567 DNT458541:DNT458567 DXP458541:DXP458567 EHL458541:EHL458567 ERH458541:ERH458567 FBD458541:FBD458567 FKZ458541:FKZ458567 FUV458541:FUV458567 GER458541:GER458567 GON458541:GON458567 GYJ458541:GYJ458567 HIF458541:HIF458567 HSB458541:HSB458567 IBX458541:IBX458567 ILT458541:ILT458567 IVP458541:IVP458567 JFL458541:JFL458567 JPH458541:JPH458567 JZD458541:JZD458567 KIZ458541:KIZ458567 KSV458541:KSV458567 LCR458541:LCR458567 LMN458541:LMN458567 LWJ458541:LWJ458567 MGF458541:MGF458567 MQB458541:MQB458567 MZX458541:MZX458567 NJT458541:NJT458567 NTP458541:NTP458567 ODL458541:ODL458567 ONH458541:ONH458567 OXD458541:OXD458567 PGZ458541:PGZ458567 PQV458541:PQV458567 QAR458541:QAR458567 QKN458541:QKN458567 QUJ458541:QUJ458567 REF458541:REF458567 ROB458541:ROB458567 RXX458541:RXX458567 SHT458541:SHT458567 SRP458541:SRP458567 TBL458541:TBL458567 TLH458541:TLH458567 TVD458541:TVD458567 UEZ458541:UEZ458567 UOV458541:UOV458567 UYR458541:UYR458567 VIN458541:VIN458567 VSJ458541:VSJ458567 WCF458541:WCF458567 WMB458541:WMB458567 WVX458541:WVX458567 P524077:P524103 JL524077:JL524103 TH524077:TH524103 ADD524077:ADD524103 AMZ524077:AMZ524103 AWV524077:AWV524103 BGR524077:BGR524103 BQN524077:BQN524103 CAJ524077:CAJ524103 CKF524077:CKF524103 CUB524077:CUB524103 DDX524077:DDX524103 DNT524077:DNT524103 DXP524077:DXP524103 EHL524077:EHL524103 ERH524077:ERH524103 FBD524077:FBD524103 FKZ524077:FKZ524103 FUV524077:FUV524103 GER524077:GER524103 GON524077:GON524103 GYJ524077:GYJ524103 HIF524077:HIF524103 HSB524077:HSB524103 IBX524077:IBX524103 ILT524077:ILT524103 IVP524077:IVP524103 JFL524077:JFL524103 JPH524077:JPH524103 JZD524077:JZD524103 KIZ524077:KIZ524103 KSV524077:KSV524103 LCR524077:LCR524103 LMN524077:LMN524103 LWJ524077:LWJ524103 MGF524077:MGF524103 MQB524077:MQB524103 MZX524077:MZX524103 NJT524077:NJT524103 NTP524077:NTP524103 ODL524077:ODL524103 ONH524077:ONH524103 OXD524077:OXD524103 PGZ524077:PGZ524103 PQV524077:PQV524103 QAR524077:QAR524103 QKN524077:QKN524103 QUJ524077:QUJ524103 REF524077:REF524103 ROB524077:ROB524103 RXX524077:RXX524103 SHT524077:SHT524103 SRP524077:SRP524103 TBL524077:TBL524103 TLH524077:TLH524103 TVD524077:TVD524103 UEZ524077:UEZ524103 UOV524077:UOV524103 UYR524077:UYR524103 VIN524077:VIN524103 VSJ524077:VSJ524103 WCF524077:WCF524103 WMB524077:WMB524103 WVX524077:WVX524103 P589613:P589639 JL589613:JL589639 TH589613:TH589639 ADD589613:ADD589639 AMZ589613:AMZ589639 AWV589613:AWV589639 BGR589613:BGR589639 BQN589613:BQN589639 CAJ589613:CAJ589639 CKF589613:CKF589639 CUB589613:CUB589639 DDX589613:DDX589639 DNT589613:DNT589639 DXP589613:DXP589639 EHL589613:EHL589639 ERH589613:ERH589639 FBD589613:FBD589639 FKZ589613:FKZ589639 FUV589613:FUV589639 GER589613:GER589639 GON589613:GON589639 GYJ589613:GYJ589639 HIF589613:HIF589639 HSB589613:HSB589639 IBX589613:IBX589639 ILT589613:ILT589639 IVP589613:IVP589639 JFL589613:JFL589639 JPH589613:JPH589639 JZD589613:JZD589639 KIZ589613:KIZ589639 KSV589613:KSV589639 LCR589613:LCR589639 LMN589613:LMN589639 LWJ589613:LWJ589639 MGF589613:MGF589639 MQB589613:MQB589639 MZX589613:MZX589639 NJT589613:NJT589639 NTP589613:NTP589639 ODL589613:ODL589639 ONH589613:ONH589639 OXD589613:OXD589639 PGZ589613:PGZ589639 PQV589613:PQV589639 QAR589613:QAR589639 QKN589613:QKN589639 QUJ589613:QUJ589639 REF589613:REF589639 ROB589613:ROB589639 RXX589613:RXX589639 SHT589613:SHT589639 SRP589613:SRP589639 TBL589613:TBL589639 TLH589613:TLH589639 TVD589613:TVD589639 UEZ589613:UEZ589639 UOV589613:UOV589639 UYR589613:UYR589639 VIN589613:VIN589639 VSJ589613:VSJ589639 WCF589613:WCF589639 WMB589613:WMB589639 WVX589613:WVX589639 P655149:P655175 JL655149:JL655175 TH655149:TH655175 ADD655149:ADD655175 AMZ655149:AMZ655175 AWV655149:AWV655175 BGR655149:BGR655175 BQN655149:BQN655175 CAJ655149:CAJ655175 CKF655149:CKF655175 CUB655149:CUB655175 DDX655149:DDX655175 DNT655149:DNT655175 DXP655149:DXP655175 EHL655149:EHL655175 ERH655149:ERH655175 FBD655149:FBD655175 FKZ655149:FKZ655175 FUV655149:FUV655175 GER655149:GER655175 GON655149:GON655175 GYJ655149:GYJ655175 HIF655149:HIF655175 HSB655149:HSB655175 IBX655149:IBX655175 ILT655149:ILT655175 IVP655149:IVP655175 JFL655149:JFL655175 JPH655149:JPH655175 JZD655149:JZD655175 KIZ655149:KIZ655175 KSV655149:KSV655175 LCR655149:LCR655175 LMN655149:LMN655175 LWJ655149:LWJ655175 MGF655149:MGF655175 MQB655149:MQB655175 MZX655149:MZX655175 NJT655149:NJT655175 NTP655149:NTP655175 ODL655149:ODL655175 ONH655149:ONH655175 OXD655149:OXD655175 PGZ655149:PGZ655175 PQV655149:PQV655175 QAR655149:QAR655175 QKN655149:QKN655175 QUJ655149:QUJ655175 REF655149:REF655175 ROB655149:ROB655175 RXX655149:RXX655175 SHT655149:SHT655175 SRP655149:SRP655175 TBL655149:TBL655175 TLH655149:TLH655175 TVD655149:TVD655175 UEZ655149:UEZ655175 UOV655149:UOV655175 UYR655149:UYR655175 VIN655149:VIN655175 VSJ655149:VSJ655175 WCF655149:WCF655175 WMB655149:WMB655175 WVX655149:WVX655175 P720685:P720711 JL720685:JL720711 TH720685:TH720711 ADD720685:ADD720711 AMZ720685:AMZ720711 AWV720685:AWV720711 BGR720685:BGR720711 BQN720685:BQN720711 CAJ720685:CAJ720711 CKF720685:CKF720711 CUB720685:CUB720711 DDX720685:DDX720711 DNT720685:DNT720711 DXP720685:DXP720711 EHL720685:EHL720711 ERH720685:ERH720711 FBD720685:FBD720711 FKZ720685:FKZ720711 FUV720685:FUV720711 GER720685:GER720711 GON720685:GON720711 GYJ720685:GYJ720711 HIF720685:HIF720711 HSB720685:HSB720711 IBX720685:IBX720711 ILT720685:ILT720711 IVP720685:IVP720711 JFL720685:JFL720711 JPH720685:JPH720711 JZD720685:JZD720711 KIZ720685:KIZ720711 KSV720685:KSV720711 LCR720685:LCR720711 LMN720685:LMN720711 LWJ720685:LWJ720711 MGF720685:MGF720711 MQB720685:MQB720711 MZX720685:MZX720711 NJT720685:NJT720711 NTP720685:NTP720711 ODL720685:ODL720711 ONH720685:ONH720711 OXD720685:OXD720711 PGZ720685:PGZ720711 PQV720685:PQV720711 QAR720685:QAR720711 QKN720685:QKN720711 QUJ720685:QUJ720711 REF720685:REF720711 ROB720685:ROB720711 RXX720685:RXX720711 SHT720685:SHT720711 SRP720685:SRP720711 TBL720685:TBL720711 TLH720685:TLH720711 TVD720685:TVD720711 UEZ720685:UEZ720711 UOV720685:UOV720711 UYR720685:UYR720711 VIN720685:VIN720711 VSJ720685:VSJ720711 WCF720685:WCF720711 WMB720685:WMB720711 WVX720685:WVX720711 P786221:P786247 JL786221:JL786247 TH786221:TH786247 ADD786221:ADD786247 AMZ786221:AMZ786247 AWV786221:AWV786247 BGR786221:BGR786247 BQN786221:BQN786247 CAJ786221:CAJ786247 CKF786221:CKF786247 CUB786221:CUB786247 DDX786221:DDX786247 DNT786221:DNT786247 DXP786221:DXP786247 EHL786221:EHL786247 ERH786221:ERH786247 FBD786221:FBD786247 FKZ786221:FKZ786247 FUV786221:FUV786247 GER786221:GER786247 GON786221:GON786247 GYJ786221:GYJ786247 HIF786221:HIF786247 HSB786221:HSB786247 IBX786221:IBX786247 ILT786221:ILT786247 IVP786221:IVP786247 JFL786221:JFL786247 JPH786221:JPH786247 JZD786221:JZD786247 KIZ786221:KIZ786247 KSV786221:KSV786247 LCR786221:LCR786247 LMN786221:LMN786247 LWJ786221:LWJ786247 MGF786221:MGF786247 MQB786221:MQB786247 MZX786221:MZX786247 NJT786221:NJT786247 NTP786221:NTP786247 ODL786221:ODL786247 ONH786221:ONH786247 OXD786221:OXD786247 PGZ786221:PGZ786247 PQV786221:PQV786247 QAR786221:QAR786247 QKN786221:QKN786247 QUJ786221:QUJ786247 REF786221:REF786247 ROB786221:ROB786247 RXX786221:RXX786247 SHT786221:SHT786247 SRP786221:SRP786247 TBL786221:TBL786247 TLH786221:TLH786247 TVD786221:TVD786247 UEZ786221:UEZ786247 UOV786221:UOV786247 UYR786221:UYR786247 VIN786221:VIN786247 VSJ786221:VSJ786247 WCF786221:WCF786247 WMB786221:WMB786247 WVX786221:WVX786247 P851757:P851783 JL851757:JL851783 TH851757:TH851783 ADD851757:ADD851783 AMZ851757:AMZ851783 AWV851757:AWV851783 BGR851757:BGR851783 BQN851757:BQN851783 CAJ851757:CAJ851783 CKF851757:CKF851783 CUB851757:CUB851783 DDX851757:DDX851783 DNT851757:DNT851783 DXP851757:DXP851783 EHL851757:EHL851783 ERH851757:ERH851783 FBD851757:FBD851783 FKZ851757:FKZ851783 FUV851757:FUV851783 GER851757:GER851783 GON851757:GON851783 GYJ851757:GYJ851783 HIF851757:HIF851783 HSB851757:HSB851783 IBX851757:IBX851783 ILT851757:ILT851783 IVP851757:IVP851783 JFL851757:JFL851783 JPH851757:JPH851783 JZD851757:JZD851783 KIZ851757:KIZ851783 KSV851757:KSV851783 LCR851757:LCR851783 LMN851757:LMN851783 LWJ851757:LWJ851783 MGF851757:MGF851783 MQB851757:MQB851783 MZX851757:MZX851783 NJT851757:NJT851783 NTP851757:NTP851783 ODL851757:ODL851783 ONH851757:ONH851783 OXD851757:OXD851783 PGZ851757:PGZ851783 PQV851757:PQV851783 QAR851757:QAR851783 QKN851757:QKN851783 QUJ851757:QUJ851783 REF851757:REF851783 ROB851757:ROB851783 RXX851757:RXX851783 SHT851757:SHT851783 SRP851757:SRP851783 TBL851757:TBL851783 TLH851757:TLH851783 TVD851757:TVD851783 UEZ851757:UEZ851783 UOV851757:UOV851783 UYR851757:UYR851783 VIN851757:VIN851783 VSJ851757:VSJ851783 WCF851757:WCF851783 WMB851757:WMB851783 WVX851757:WVX851783 P917293:P917319 JL917293:JL917319 TH917293:TH917319 ADD917293:ADD917319 AMZ917293:AMZ917319 AWV917293:AWV917319 BGR917293:BGR917319 BQN917293:BQN917319 CAJ917293:CAJ917319 CKF917293:CKF917319 CUB917293:CUB917319 DDX917293:DDX917319 DNT917293:DNT917319 DXP917293:DXP917319 EHL917293:EHL917319 ERH917293:ERH917319 FBD917293:FBD917319 FKZ917293:FKZ917319 FUV917293:FUV917319 GER917293:GER917319 GON917293:GON917319 GYJ917293:GYJ917319 HIF917293:HIF917319 HSB917293:HSB917319 IBX917293:IBX917319 ILT917293:ILT917319 IVP917293:IVP917319 JFL917293:JFL917319 JPH917293:JPH917319 JZD917293:JZD917319 KIZ917293:KIZ917319 KSV917293:KSV917319 LCR917293:LCR917319 LMN917293:LMN917319 LWJ917293:LWJ917319 MGF917293:MGF917319 MQB917293:MQB917319 MZX917293:MZX917319 NJT917293:NJT917319 NTP917293:NTP917319 ODL917293:ODL917319 ONH917293:ONH917319 OXD917293:OXD917319 PGZ917293:PGZ917319 PQV917293:PQV917319 QAR917293:QAR917319 QKN917293:QKN917319 QUJ917293:QUJ917319 REF917293:REF917319 ROB917293:ROB917319 RXX917293:RXX917319 SHT917293:SHT917319 SRP917293:SRP917319 TBL917293:TBL917319 TLH917293:TLH917319 TVD917293:TVD917319 UEZ917293:UEZ917319 UOV917293:UOV917319 UYR917293:UYR917319 VIN917293:VIN917319 VSJ917293:VSJ917319 WCF917293:WCF917319 WMB917293:WMB917319 WVX917293:WVX917319 P982829:P982855 JL982829:JL982855 TH982829:TH982855 ADD982829:ADD982855 AMZ982829:AMZ982855 AWV982829:AWV982855 BGR982829:BGR982855 BQN982829:BQN982855 CAJ982829:CAJ982855 CKF982829:CKF982855 CUB982829:CUB982855 DDX982829:DDX982855 DNT982829:DNT982855 DXP982829:DXP982855 EHL982829:EHL982855 ERH982829:ERH982855 FBD982829:FBD982855 FKZ982829:FKZ982855 FUV982829:FUV982855 GER982829:GER982855 GON982829:GON982855 GYJ982829:GYJ982855 HIF982829:HIF982855 HSB982829:HSB982855 IBX982829:IBX982855 ILT982829:ILT982855 IVP982829:IVP982855 JFL982829:JFL982855 JPH982829:JPH982855 JZD982829:JZD982855 KIZ982829:KIZ982855 KSV982829:KSV982855 LCR982829:LCR982855 LMN982829:LMN982855 LWJ982829:LWJ982855 MGF982829:MGF982855 MQB982829:MQB982855 MZX982829:MZX982855 NJT982829:NJT982855 NTP982829:NTP982855 ODL982829:ODL982855 ONH982829:ONH982855 OXD982829:OXD982855 PGZ982829:PGZ982855 PQV982829:PQV982855 QAR982829:QAR982855 QKN982829:QKN982855 QUJ982829:QUJ982855 REF982829:REF982855 ROB982829:ROB982855 RXX982829:RXX982855 SHT982829:SHT982855 SRP982829:SRP982855 TBL982829:TBL982855 TLH982829:TLH982855 TVD982829:TVD982855 UEZ982829:UEZ982855 UOV982829:UOV982855 UYR982829:UYR982855 VIN982829:VIN982855 VSJ982829:VSJ982855 WCF982829:WCF982855 WMB982829:WMB982855 WVX982829:WVX982855 P1048365:P1048391 JL1048365:JL1048391 TH1048365:TH1048391 ADD1048365:ADD1048391 AMZ1048365:AMZ1048391 AWV1048365:AWV1048391 BGR1048365:BGR1048391 BQN1048365:BQN1048391 CAJ1048365:CAJ1048391 CKF1048365:CKF1048391 CUB1048365:CUB1048391 DDX1048365:DDX1048391 DNT1048365:DNT1048391 DXP1048365:DXP1048391 EHL1048365:EHL1048391 ERH1048365:ERH1048391 FBD1048365:FBD1048391 FKZ1048365:FKZ1048391 FUV1048365:FUV1048391 GER1048365:GER1048391 GON1048365:GON1048391 GYJ1048365:GYJ1048391 HIF1048365:HIF1048391 HSB1048365:HSB1048391 IBX1048365:IBX1048391 ILT1048365:ILT1048391 IVP1048365:IVP1048391 JFL1048365:JFL1048391 JPH1048365:JPH1048391 JZD1048365:JZD1048391 KIZ1048365:KIZ1048391 KSV1048365:KSV1048391 LCR1048365:LCR1048391 LMN1048365:LMN1048391 LWJ1048365:LWJ1048391 MGF1048365:MGF1048391 MQB1048365:MQB1048391 MZX1048365:MZX1048391 NJT1048365:NJT1048391 NTP1048365:NTP1048391 ODL1048365:ODL1048391 ONH1048365:ONH1048391 OXD1048365:OXD1048391 PGZ1048365:PGZ1048391 PQV1048365:PQV1048391 QAR1048365:QAR1048391 QKN1048365:QKN1048391 QUJ1048365:QUJ1048391 REF1048365:REF1048391 ROB1048365:ROB1048391 RXX1048365:RXX1048391 SHT1048365:SHT1048391 SRP1048365:SRP1048391 TBL1048365:TBL1048391 TLH1048365:TLH1048391 TVD1048365:TVD1048391 UEZ1048365:UEZ1048391 UOV1048365:UOV1048391 UYR1048365:UYR1048391 VIN1048365:VIN1048391 VSJ1048365:VSJ1048391 WCF1048365:WCF1048391 WMB1048365:WMB1048391 WVX1048365:WVX1048391" xr:uid="{9EFD0D74-0B06-45C7-B5CD-55526B635C05}">
      <formula1>$P$3:$P$5</formula1>
    </dataValidation>
    <dataValidation type="list" allowBlank="1" showInputMessage="1" showErrorMessage="1" sqref="O65325:O65351 JK65325:JK65351 TG65325:TG65351 ADC65325:ADC65351 AMY65325:AMY65351 AWU65325:AWU65351 BGQ65325:BGQ65351 BQM65325:BQM65351 CAI65325:CAI65351 CKE65325:CKE65351 CUA65325:CUA65351 DDW65325:DDW65351 DNS65325:DNS65351 DXO65325:DXO65351 EHK65325:EHK65351 ERG65325:ERG65351 FBC65325:FBC65351 FKY65325:FKY65351 FUU65325:FUU65351 GEQ65325:GEQ65351 GOM65325:GOM65351 GYI65325:GYI65351 HIE65325:HIE65351 HSA65325:HSA65351 IBW65325:IBW65351 ILS65325:ILS65351 IVO65325:IVO65351 JFK65325:JFK65351 JPG65325:JPG65351 JZC65325:JZC65351 KIY65325:KIY65351 KSU65325:KSU65351 LCQ65325:LCQ65351 LMM65325:LMM65351 LWI65325:LWI65351 MGE65325:MGE65351 MQA65325:MQA65351 MZW65325:MZW65351 NJS65325:NJS65351 NTO65325:NTO65351 ODK65325:ODK65351 ONG65325:ONG65351 OXC65325:OXC65351 PGY65325:PGY65351 PQU65325:PQU65351 QAQ65325:QAQ65351 QKM65325:QKM65351 QUI65325:QUI65351 REE65325:REE65351 ROA65325:ROA65351 RXW65325:RXW65351 SHS65325:SHS65351 SRO65325:SRO65351 TBK65325:TBK65351 TLG65325:TLG65351 TVC65325:TVC65351 UEY65325:UEY65351 UOU65325:UOU65351 UYQ65325:UYQ65351 VIM65325:VIM65351 VSI65325:VSI65351 WCE65325:WCE65351 WMA65325:WMA65351 WVW65325:WVW65351 O130861:O130887 JK130861:JK130887 TG130861:TG130887 ADC130861:ADC130887 AMY130861:AMY130887 AWU130861:AWU130887 BGQ130861:BGQ130887 BQM130861:BQM130887 CAI130861:CAI130887 CKE130861:CKE130887 CUA130861:CUA130887 DDW130861:DDW130887 DNS130861:DNS130887 DXO130861:DXO130887 EHK130861:EHK130887 ERG130861:ERG130887 FBC130861:FBC130887 FKY130861:FKY130887 FUU130861:FUU130887 GEQ130861:GEQ130887 GOM130861:GOM130887 GYI130861:GYI130887 HIE130861:HIE130887 HSA130861:HSA130887 IBW130861:IBW130887 ILS130861:ILS130887 IVO130861:IVO130887 JFK130861:JFK130887 JPG130861:JPG130887 JZC130861:JZC130887 KIY130861:KIY130887 KSU130861:KSU130887 LCQ130861:LCQ130887 LMM130861:LMM130887 LWI130861:LWI130887 MGE130861:MGE130887 MQA130861:MQA130887 MZW130861:MZW130887 NJS130861:NJS130887 NTO130861:NTO130887 ODK130861:ODK130887 ONG130861:ONG130887 OXC130861:OXC130887 PGY130861:PGY130887 PQU130861:PQU130887 QAQ130861:QAQ130887 QKM130861:QKM130887 QUI130861:QUI130887 REE130861:REE130887 ROA130861:ROA130887 RXW130861:RXW130887 SHS130861:SHS130887 SRO130861:SRO130887 TBK130861:TBK130887 TLG130861:TLG130887 TVC130861:TVC130887 UEY130861:UEY130887 UOU130861:UOU130887 UYQ130861:UYQ130887 VIM130861:VIM130887 VSI130861:VSI130887 WCE130861:WCE130887 WMA130861:WMA130887 WVW130861:WVW130887 O196397:O196423 JK196397:JK196423 TG196397:TG196423 ADC196397:ADC196423 AMY196397:AMY196423 AWU196397:AWU196423 BGQ196397:BGQ196423 BQM196397:BQM196423 CAI196397:CAI196423 CKE196397:CKE196423 CUA196397:CUA196423 DDW196397:DDW196423 DNS196397:DNS196423 DXO196397:DXO196423 EHK196397:EHK196423 ERG196397:ERG196423 FBC196397:FBC196423 FKY196397:FKY196423 FUU196397:FUU196423 GEQ196397:GEQ196423 GOM196397:GOM196423 GYI196397:GYI196423 HIE196397:HIE196423 HSA196397:HSA196423 IBW196397:IBW196423 ILS196397:ILS196423 IVO196397:IVO196423 JFK196397:JFK196423 JPG196397:JPG196423 JZC196397:JZC196423 KIY196397:KIY196423 KSU196397:KSU196423 LCQ196397:LCQ196423 LMM196397:LMM196423 LWI196397:LWI196423 MGE196397:MGE196423 MQA196397:MQA196423 MZW196397:MZW196423 NJS196397:NJS196423 NTO196397:NTO196423 ODK196397:ODK196423 ONG196397:ONG196423 OXC196397:OXC196423 PGY196397:PGY196423 PQU196397:PQU196423 QAQ196397:QAQ196423 QKM196397:QKM196423 QUI196397:QUI196423 REE196397:REE196423 ROA196397:ROA196423 RXW196397:RXW196423 SHS196397:SHS196423 SRO196397:SRO196423 TBK196397:TBK196423 TLG196397:TLG196423 TVC196397:TVC196423 UEY196397:UEY196423 UOU196397:UOU196423 UYQ196397:UYQ196423 VIM196397:VIM196423 VSI196397:VSI196423 WCE196397:WCE196423 WMA196397:WMA196423 WVW196397:WVW196423 O261933:O261959 JK261933:JK261959 TG261933:TG261959 ADC261933:ADC261959 AMY261933:AMY261959 AWU261933:AWU261959 BGQ261933:BGQ261959 BQM261933:BQM261959 CAI261933:CAI261959 CKE261933:CKE261959 CUA261933:CUA261959 DDW261933:DDW261959 DNS261933:DNS261959 DXO261933:DXO261959 EHK261933:EHK261959 ERG261933:ERG261959 FBC261933:FBC261959 FKY261933:FKY261959 FUU261933:FUU261959 GEQ261933:GEQ261959 GOM261933:GOM261959 GYI261933:GYI261959 HIE261933:HIE261959 HSA261933:HSA261959 IBW261933:IBW261959 ILS261933:ILS261959 IVO261933:IVO261959 JFK261933:JFK261959 JPG261933:JPG261959 JZC261933:JZC261959 KIY261933:KIY261959 KSU261933:KSU261959 LCQ261933:LCQ261959 LMM261933:LMM261959 LWI261933:LWI261959 MGE261933:MGE261959 MQA261933:MQA261959 MZW261933:MZW261959 NJS261933:NJS261959 NTO261933:NTO261959 ODK261933:ODK261959 ONG261933:ONG261959 OXC261933:OXC261959 PGY261933:PGY261959 PQU261933:PQU261959 QAQ261933:QAQ261959 QKM261933:QKM261959 QUI261933:QUI261959 REE261933:REE261959 ROA261933:ROA261959 RXW261933:RXW261959 SHS261933:SHS261959 SRO261933:SRO261959 TBK261933:TBK261959 TLG261933:TLG261959 TVC261933:TVC261959 UEY261933:UEY261959 UOU261933:UOU261959 UYQ261933:UYQ261959 VIM261933:VIM261959 VSI261933:VSI261959 WCE261933:WCE261959 WMA261933:WMA261959 WVW261933:WVW261959 O327469:O327495 JK327469:JK327495 TG327469:TG327495 ADC327469:ADC327495 AMY327469:AMY327495 AWU327469:AWU327495 BGQ327469:BGQ327495 BQM327469:BQM327495 CAI327469:CAI327495 CKE327469:CKE327495 CUA327469:CUA327495 DDW327469:DDW327495 DNS327469:DNS327495 DXO327469:DXO327495 EHK327469:EHK327495 ERG327469:ERG327495 FBC327469:FBC327495 FKY327469:FKY327495 FUU327469:FUU327495 GEQ327469:GEQ327495 GOM327469:GOM327495 GYI327469:GYI327495 HIE327469:HIE327495 HSA327469:HSA327495 IBW327469:IBW327495 ILS327469:ILS327495 IVO327469:IVO327495 JFK327469:JFK327495 JPG327469:JPG327495 JZC327469:JZC327495 KIY327469:KIY327495 KSU327469:KSU327495 LCQ327469:LCQ327495 LMM327469:LMM327495 LWI327469:LWI327495 MGE327469:MGE327495 MQA327469:MQA327495 MZW327469:MZW327495 NJS327469:NJS327495 NTO327469:NTO327495 ODK327469:ODK327495 ONG327469:ONG327495 OXC327469:OXC327495 PGY327469:PGY327495 PQU327469:PQU327495 QAQ327469:QAQ327495 QKM327469:QKM327495 QUI327469:QUI327495 REE327469:REE327495 ROA327469:ROA327495 RXW327469:RXW327495 SHS327469:SHS327495 SRO327469:SRO327495 TBK327469:TBK327495 TLG327469:TLG327495 TVC327469:TVC327495 UEY327469:UEY327495 UOU327469:UOU327495 UYQ327469:UYQ327495 VIM327469:VIM327495 VSI327469:VSI327495 WCE327469:WCE327495 WMA327469:WMA327495 WVW327469:WVW327495 O393005:O393031 JK393005:JK393031 TG393005:TG393031 ADC393005:ADC393031 AMY393005:AMY393031 AWU393005:AWU393031 BGQ393005:BGQ393031 BQM393005:BQM393031 CAI393005:CAI393031 CKE393005:CKE393031 CUA393005:CUA393031 DDW393005:DDW393031 DNS393005:DNS393031 DXO393005:DXO393031 EHK393005:EHK393031 ERG393005:ERG393031 FBC393005:FBC393031 FKY393005:FKY393031 FUU393005:FUU393031 GEQ393005:GEQ393031 GOM393005:GOM393031 GYI393005:GYI393031 HIE393005:HIE393031 HSA393005:HSA393031 IBW393005:IBW393031 ILS393005:ILS393031 IVO393005:IVO393031 JFK393005:JFK393031 JPG393005:JPG393031 JZC393005:JZC393031 KIY393005:KIY393031 KSU393005:KSU393031 LCQ393005:LCQ393031 LMM393005:LMM393031 LWI393005:LWI393031 MGE393005:MGE393031 MQA393005:MQA393031 MZW393005:MZW393031 NJS393005:NJS393031 NTO393005:NTO393031 ODK393005:ODK393031 ONG393005:ONG393031 OXC393005:OXC393031 PGY393005:PGY393031 PQU393005:PQU393031 QAQ393005:QAQ393031 QKM393005:QKM393031 QUI393005:QUI393031 REE393005:REE393031 ROA393005:ROA393031 RXW393005:RXW393031 SHS393005:SHS393031 SRO393005:SRO393031 TBK393005:TBK393031 TLG393005:TLG393031 TVC393005:TVC393031 UEY393005:UEY393031 UOU393005:UOU393031 UYQ393005:UYQ393031 VIM393005:VIM393031 VSI393005:VSI393031 WCE393005:WCE393031 WMA393005:WMA393031 WVW393005:WVW393031 O458541:O458567 JK458541:JK458567 TG458541:TG458567 ADC458541:ADC458567 AMY458541:AMY458567 AWU458541:AWU458567 BGQ458541:BGQ458567 BQM458541:BQM458567 CAI458541:CAI458567 CKE458541:CKE458567 CUA458541:CUA458567 DDW458541:DDW458567 DNS458541:DNS458567 DXO458541:DXO458567 EHK458541:EHK458567 ERG458541:ERG458567 FBC458541:FBC458567 FKY458541:FKY458567 FUU458541:FUU458567 GEQ458541:GEQ458567 GOM458541:GOM458567 GYI458541:GYI458567 HIE458541:HIE458567 HSA458541:HSA458567 IBW458541:IBW458567 ILS458541:ILS458567 IVO458541:IVO458567 JFK458541:JFK458567 JPG458541:JPG458567 JZC458541:JZC458567 KIY458541:KIY458567 KSU458541:KSU458567 LCQ458541:LCQ458567 LMM458541:LMM458567 LWI458541:LWI458567 MGE458541:MGE458567 MQA458541:MQA458567 MZW458541:MZW458567 NJS458541:NJS458567 NTO458541:NTO458567 ODK458541:ODK458567 ONG458541:ONG458567 OXC458541:OXC458567 PGY458541:PGY458567 PQU458541:PQU458567 QAQ458541:QAQ458567 QKM458541:QKM458567 QUI458541:QUI458567 REE458541:REE458567 ROA458541:ROA458567 RXW458541:RXW458567 SHS458541:SHS458567 SRO458541:SRO458567 TBK458541:TBK458567 TLG458541:TLG458567 TVC458541:TVC458567 UEY458541:UEY458567 UOU458541:UOU458567 UYQ458541:UYQ458567 VIM458541:VIM458567 VSI458541:VSI458567 WCE458541:WCE458567 WMA458541:WMA458567 WVW458541:WVW458567 O524077:O524103 JK524077:JK524103 TG524077:TG524103 ADC524077:ADC524103 AMY524077:AMY524103 AWU524077:AWU524103 BGQ524077:BGQ524103 BQM524077:BQM524103 CAI524077:CAI524103 CKE524077:CKE524103 CUA524077:CUA524103 DDW524077:DDW524103 DNS524077:DNS524103 DXO524077:DXO524103 EHK524077:EHK524103 ERG524077:ERG524103 FBC524077:FBC524103 FKY524077:FKY524103 FUU524077:FUU524103 GEQ524077:GEQ524103 GOM524077:GOM524103 GYI524077:GYI524103 HIE524077:HIE524103 HSA524077:HSA524103 IBW524077:IBW524103 ILS524077:ILS524103 IVO524077:IVO524103 JFK524077:JFK524103 JPG524077:JPG524103 JZC524077:JZC524103 KIY524077:KIY524103 KSU524077:KSU524103 LCQ524077:LCQ524103 LMM524077:LMM524103 LWI524077:LWI524103 MGE524077:MGE524103 MQA524077:MQA524103 MZW524077:MZW524103 NJS524077:NJS524103 NTO524077:NTO524103 ODK524077:ODK524103 ONG524077:ONG524103 OXC524077:OXC524103 PGY524077:PGY524103 PQU524077:PQU524103 QAQ524077:QAQ524103 QKM524077:QKM524103 QUI524077:QUI524103 REE524077:REE524103 ROA524077:ROA524103 RXW524077:RXW524103 SHS524077:SHS524103 SRO524077:SRO524103 TBK524077:TBK524103 TLG524077:TLG524103 TVC524077:TVC524103 UEY524077:UEY524103 UOU524077:UOU524103 UYQ524077:UYQ524103 VIM524077:VIM524103 VSI524077:VSI524103 WCE524077:WCE524103 WMA524077:WMA524103 WVW524077:WVW524103 O589613:O589639 JK589613:JK589639 TG589613:TG589639 ADC589613:ADC589639 AMY589613:AMY589639 AWU589613:AWU589639 BGQ589613:BGQ589639 BQM589613:BQM589639 CAI589613:CAI589639 CKE589613:CKE589639 CUA589613:CUA589639 DDW589613:DDW589639 DNS589613:DNS589639 DXO589613:DXO589639 EHK589613:EHK589639 ERG589613:ERG589639 FBC589613:FBC589639 FKY589613:FKY589639 FUU589613:FUU589639 GEQ589613:GEQ589639 GOM589613:GOM589639 GYI589613:GYI589639 HIE589613:HIE589639 HSA589613:HSA589639 IBW589613:IBW589639 ILS589613:ILS589639 IVO589613:IVO589639 JFK589613:JFK589639 JPG589613:JPG589639 JZC589613:JZC589639 KIY589613:KIY589639 KSU589613:KSU589639 LCQ589613:LCQ589639 LMM589613:LMM589639 LWI589613:LWI589639 MGE589613:MGE589639 MQA589613:MQA589639 MZW589613:MZW589639 NJS589613:NJS589639 NTO589613:NTO589639 ODK589613:ODK589639 ONG589613:ONG589639 OXC589613:OXC589639 PGY589613:PGY589639 PQU589613:PQU589639 QAQ589613:QAQ589639 QKM589613:QKM589639 QUI589613:QUI589639 REE589613:REE589639 ROA589613:ROA589639 RXW589613:RXW589639 SHS589613:SHS589639 SRO589613:SRO589639 TBK589613:TBK589639 TLG589613:TLG589639 TVC589613:TVC589639 UEY589613:UEY589639 UOU589613:UOU589639 UYQ589613:UYQ589639 VIM589613:VIM589639 VSI589613:VSI589639 WCE589613:WCE589639 WMA589613:WMA589639 WVW589613:WVW589639 O655149:O655175 JK655149:JK655175 TG655149:TG655175 ADC655149:ADC655175 AMY655149:AMY655175 AWU655149:AWU655175 BGQ655149:BGQ655175 BQM655149:BQM655175 CAI655149:CAI655175 CKE655149:CKE655175 CUA655149:CUA655175 DDW655149:DDW655175 DNS655149:DNS655175 DXO655149:DXO655175 EHK655149:EHK655175 ERG655149:ERG655175 FBC655149:FBC655175 FKY655149:FKY655175 FUU655149:FUU655175 GEQ655149:GEQ655175 GOM655149:GOM655175 GYI655149:GYI655175 HIE655149:HIE655175 HSA655149:HSA655175 IBW655149:IBW655175 ILS655149:ILS655175 IVO655149:IVO655175 JFK655149:JFK655175 JPG655149:JPG655175 JZC655149:JZC655175 KIY655149:KIY655175 KSU655149:KSU655175 LCQ655149:LCQ655175 LMM655149:LMM655175 LWI655149:LWI655175 MGE655149:MGE655175 MQA655149:MQA655175 MZW655149:MZW655175 NJS655149:NJS655175 NTO655149:NTO655175 ODK655149:ODK655175 ONG655149:ONG655175 OXC655149:OXC655175 PGY655149:PGY655175 PQU655149:PQU655175 QAQ655149:QAQ655175 QKM655149:QKM655175 QUI655149:QUI655175 REE655149:REE655175 ROA655149:ROA655175 RXW655149:RXW655175 SHS655149:SHS655175 SRO655149:SRO655175 TBK655149:TBK655175 TLG655149:TLG655175 TVC655149:TVC655175 UEY655149:UEY655175 UOU655149:UOU655175 UYQ655149:UYQ655175 VIM655149:VIM655175 VSI655149:VSI655175 WCE655149:WCE655175 WMA655149:WMA655175 WVW655149:WVW655175 O720685:O720711 JK720685:JK720711 TG720685:TG720711 ADC720685:ADC720711 AMY720685:AMY720711 AWU720685:AWU720711 BGQ720685:BGQ720711 BQM720685:BQM720711 CAI720685:CAI720711 CKE720685:CKE720711 CUA720685:CUA720711 DDW720685:DDW720711 DNS720685:DNS720711 DXO720685:DXO720711 EHK720685:EHK720711 ERG720685:ERG720711 FBC720685:FBC720711 FKY720685:FKY720711 FUU720685:FUU720711 GEQ720685:GEQ720711 GOM720685:GOM720711 GYI720685:GYI720711 HIE720685:HIE720711 HSA720685:HSA720711 IBW720685:IBW720711 ILS720685:ILS720711 IVO720685:IVO720711 JFK720685:JFK720711 JPG720685:JPG720711 JZC720685:JZC720711 KIY720685:KIY720711 KSU720685:KSU720711 LCQ720685:LCQ720711 LMM720685:LMM720711 LWI720685:LWI720711 MGE720685:MGE720711 MQA720685:MQA720711 MZW720685:MZW720711 NJS720685:NJS720711 NTO720685:NTO720711 ODK720685:ODK720711 ONG720685:ONG720711 OXC720685:OXC720711 PGY720685:PGY720711 PQU720685:PQU720711 QAQ720685:QAQ720711 QKM720685:QKM720711 QUI720685:QUI720711 REE720685:REE720711 ROA720685:ROA720711 RXW720685:RXW720711 SHS720685:SHS720711 SRO720685:SRO720711 TBK720685:TBK720711 TLG720685:TLG720711 TVC720685:TVC720711 UEY720685:UEY720711 UOU720685:UOU720711 UYQ720685:UYQ720711 VIM720685:VIM720711 VSI720685:VSI720711 WCE720685:WCE720711 WMA720685:WMA720711 WVW720685:WVW720711 O786221:O786247 JK786221:JK786247 TG786221:TG786247 ADC786221:ADC786247 AMY786221:AMY786247 AWU786221:AWU786247 BGQ786221:BGQ786247 BQM786221:BQM786247 CAI786221:CAI786247 CKE786221:CKE786247 CUA786221:CUA786247 DDW786221:DDW786247 DNS786221:DNS786247 DXO786221:DXO786247 EHK786221:EHK786247 ERG786221:ERG786247 FBC786221:FBC786247 FKY786221:FKY786247 FUU786221:FUU786247 GEQ786221:GEQ786247 GOM786221:GOM786247 GYI786221:GYI786247 HIE786221:HIE786247 HSA786221:HSA786247 IBW786221:IBW786247 ILS786221:ILS786247 IVO786221:IVO786247 JFK786221:JFK786247 JPG786221:JPG786247 JZC786221:JZC786247 KIY786221:KIY786247 KSU786221:KSU786247 LCQ786221:LCQ786247 LMM786221:LMM786247 LWI786221:LWI786247 MGE786221:MGE786247 MQA786221:MQA786247 MZW786221:MZW786247 NJS786221:NJS786247 NTO786221:NTO786247 ODK786221:ODK786247 ONG786221:ONG786247 OXC786221:OXC786247 PGY786221:PGY786247 PQU786221:PQU786247 QAQ786221:QAQ786247 QKM786221:QKM786247 QUI786221:QUI786247 REE786221:REE786247 ROA786221:ROA786247 RXW786221:RXW786247 SHS786221:SHS786247 SRO786221:SRO786247 TBK786221:TBK786247 TLG786221:TLG786247 TVC786221:TVC786247 UEY786221:UEY786247 UOU786221:UOU786247 UYQ786221:UYQ786247 VIM786221:VIM786247 VSI786221:VSI786247 WCE786221:WCE786247 WMA786221:WMA786247 WVW786221:WVW786247 O851757:O851783 JK851757:JK851783 TG851757:TG851783 ADC851757:ADC851783 AMY851757:AMY851783 AWU851757:AWU851783 BGQ851757:BGQ851783 BQM851757:BQM851783 CAI851757:CAI851783 CKE851757:CKE851783 CUA851757:CUA851783 DDW851757:DDW851783 DNS851757:DNS851783 DXO851757:DXO851783 EHK851757:EHK851783 ERG851757:ERG851783 FBC851757:FBC851783 FKY851757:FKY851783 FUU851757:FUU851783 GEQ851757:GEQ851783 GOM851757:GOM851783 GYI851757:GYI851783 HIE851757:HIE851783 HSA851757:HSA851783 IBW851757:IBW851783 ILS851757:ILS851783 IVO851757:IVO851783 JFK851757:JFK851783 JPG851757:JPG851783 JZC851757:JZC851783 KIY851757:KIY851783 KSU851757:KSU851783 LCQ851757:LCQ851783 LMM851757:LMM851783 LWI851757:LWI851783 MGE851757:MGE851783 MQA851757:MQA851783 MZW851757:MZW851783 NJS851757:NJS851783 NTO851757:NTO851783 ODK851757:ODK851783 ONG851757:ONG851783 OXC851757:OXC851783 PGY851757:PGY851783 PQU851757:PQU851783 QAQ851757:QAQ851783 QKM851757:QKM851783 QUI851757:QUI851783 REE851757:REE851783 ROA851757:ROA851783 RXW851757:RXW851783 SHS851757:SHS851783 SRO851757:SRO851783 TBK851757:TBK851783 TLG851757:TLG851783 TVC851757:TVC851783 UEY851757:UEY851783 UOU851757:UOU851783 UYQ851757:UYQ851783 VIM851757:VIM851783 VSI851757:VSI851783 WCE851757:WCE851783 WMA851757:WMA851783 WVW851757:WVW851783 O917293:O917319 JK917293:JK917319 TG917293:TG917319 ADC917293:ADC917319 AMY917293:AMY917319 AWU917293:AWU917319 BGQ917293:BGQ917319 BQM917293:BQM917319 CAI917293:CAI917319 CKE917293:CKE917319 CUA917293:CUA917319 DDW917293:DDW917319 DNS917293:DNS917319 DXO917293:DXO917319 EHK917293:EHK917319 ERG917293:ERG917319 FBC917293:FBC917319 FKY917293:FKY917319 FUU917293:FUU917319 GEQ917293:GEQ917319 GOM917293:GOM917319 GYI917293:GYI917319 HIE917293:HIE917319 HSA917293:HSA917319 IBW917293:IBW917319 ILS917293:ILS917319 IVO917293:IVO917319 JFK917293:JFK917319 JPG917293:JPG917319 JZC917293:JZC917319 KIY917293:KIY917319 KSU917293:KSU917319 LCQ917293:LCQ917319 LMM917293:LMM917319 LWI917293:LWI917319 MGE917293:MGE917319 MQA917293:MQA917319 MZW917293:MZW917319 NJS917293:NJS917319 NTO917293:NTO917319 ODK917293:ODK917319 ONG917293:ONG917319 OXC917293:OXC917319 PGY917293:PGY917319 PQU917293:PQU917319 QAQ917293:QAQ917319 QKM917293:QKM917319 QUI917293:QUI917319 REE917293:REE917319 ROA917293:ROA917319 RXW917293:RXW917319 SHS917293:SHS917319 SRO917293:SRO917319 TBK917293:TBK917319 TLG917293:TLG917319 TVC917293:TVC917319 UEY917293:UEY917319 UOU917293:UOU917319 UYQ917293:UYQ917319 VIM917293:VIM917319 VSI917293:VSI917319 WCE917293:WCE917319 WMA917293:WMA917319 WVW917293:WVW917319 O982829:O982855 JK982829:JK982855 TG982829:TG982855 ADC982829:ADC982855 AMY982829:AMY982855 AWU982829:AWU982855 BGQ982829:BGQ982855 BQM982829:BQM982855 CAI982829:CAI982855 CKE982829:CKE982855 CUA982829:CUA982855 DDW982829:DDW982855 DNS982829:DNS982855 DXO982829:DXO982855 EHK982829:EHK982855 ERG982829:ERG982855 FBC982829:FBC982855 FKY982829:FKY982855 FUU982829:FUU982855 GEQ982829:GEQ982855 GOM982829:GOM982855 GYI982829:GYI982855 HIE982829:HIE982855 HSA982829:HSA982855 IBW982829:IBW982855 ILS982829:ILS982855 IVO982829:IVO982855 JFK982829:JFK982855 JPG982829:JPG982855 JZC982829:JZC982855 KIY982829:KIY982855 KSU982829:KSU982855 LCQ982829:LCQ982855 LMM982829:LMM982855 LWI982829:LWI982855 MGE982829:MGE982855 MQA982829:MQA982855 MZW982829:MZW982855 NJS982829:NJS982855 NTO982829:NTO982855 ODK982829:ODK982855 ONG982829:ONG982855 OXC982829:OXC982855 PGY982829:PGY982855 PQU982829:PQU982855 QAQ982829:QAQ982855 QKM982829:QKM982855 QUI982829:QUI982855 REE982829:REE982855 ROA982829:ROA982855 RXW982829:RXW982855 SHS982829:SHS982855 SRO982829:SRO982855 TBK982829:TBK982855 TLG982829:TLG982855 TVC982829:TVC982855 UEY982829:UEY982855 UOU982829:UOU982855 UYQ982829:UYQ982855 VIM982829:VIM982855 VSI982829:VSI982855 WCE982829:WCE982855 WMA982829:WMA982855 WVW982829:WVW982855 O1048365:O1048391 JK1048365:JK1048391 TG1048365:TG1048391 ADC1048365:ADC1048391 AMY1048365:AMY1048391 AWU1048365:AWU1048391 BGQ1048365:BGQ1048391 BQM1048365:BQM1048391 CAI1048365:CAI1048391 CKE1048365:CKE1048391 CUA1048365:CUA1048391 DDW1048365:DDW1048391 DNS1048365:DNS1048391 DXO1048365:DXO1048391 EHK1048365:EHK1048391 ERG1048365:ERG1048391 FBC1048365:FBC1048391 FKY1048365:FKY1048391 FUU1048365:FUU1048391 GEQ1048365:GEQ1048391 GOM1048365:GOM1048391 GYI1048365:GYI1048391 HIE1048365:HIE1048391 HSA1048365:HSA1048391 IBW1048365:IBW1048391 ILS1048365:ILS1048391 IVO1048365:IVO1048391 JFK1048365:JFK1048391 JPG1048365:JPG1048391 JZC1048365:JZC1048391 KIY1048365:KIY1048391 KSU1048365:KSU1048391 LCQ1048365:LCQ1048391 LMM1048365:LMM1048391 LWI1048365:LWI1048391 MGE1048365:MGE1048391 MQA1048365:MQA1048391 MZW1048365:MZW1048391 NJS1048365:NJS1048391 NTO1048365:NTO1048391 ODK1048365:ODK1048391 ONG1048365:ONG1048391 OXC1048365:OXC1048391 PGY1048365:PGY1048391 PQU1048365:PQU1048391 QAQ1048365:QAQ1048391 QKM1048365:QKM1048391 QUI1048365:QUI1048391 REE1048365:REE1048391 ROA1048365:ROA1048391 RXW1048365:RXW1048391 SHS1048365:SHS1048391 SRO1048365:SRO1048391 TBK1048365:TBK1048391 TLG1048365:TLG1048391 TVC1048365:TVC1048391 UEY1048365:UEY1048391 UOU1048365:UOU1048391 UYQ1048365:UYQ1048391 VIM1048365:VIM1048391 VSI1048365:VSI1048391 WCE1048365:WCE1048391 WMA1048365:WMA1048391 WVW1048365:WVW1048391" xr:uid="{82C71400-FE7B-4AE1-99EA-27AE7BC572DF}">
      <formula1>$P$3:$P$4</formula1>
    </dataValidation>
  </dataValidations>
  <pageMargins left="0.7" right="0.7" top="0.75" bottom="0.75" header="0.3" footer="0.3"/>
  <pageSetup paperSize="9"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A級</vt:lpstr>
      <vt:lpstr>B級</vt:lpstr>
      <vt:lpstr>OV100</vt:lpstr>
      <vt:lpstr>OV120</vt:lpstr>
      <vt:lpstr>OV140</vt:lpstr>
      <vt:lpstr>OOP</vt:lpstr>
      <vt:lpstr>登録No.</vt:lpstr>
      <vt:lpstr>A級!Print_Area</vt:lpstr>
      <vt:lpstr>B級!Print_Area</vt:lpstr>
      <vt:lpstr>'OV100'!Print_Area</vt:lpstr>
      <vt:lpstr>'OV120'!Print_Area</vt:lpstr>
      <vt:lpstr>'OV140'!Print_Area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shinn</dc:creator>
  <cp:lastModifiedBy>紳之介 牛尾</cp:lastModifiedBy>
  <cp:lastPrinted>2023-02-12T13:02:27Z</cp:lastPrinted>
  <dcterms:created xsi:type="dcterms:W3CDTF">2022-01-09T05:37:14Z</dcterms:created>
  <dcterms:modified xsi:type="dcterms:W3CDTF">2026-09-05T13:40:58Z</dcterms:modified>
</cp:coreProperties>
</file>