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n\00. 東近江テニス協会\06. 王座戦\2026年\"/>
    </mc:Choice>
  </mc:AlternateContent>
  <xr:revisionPtr revIDLastSave="0" documentId="13_ncr:1_{4601A9C3-8AD4-453D-9867-6A0B6376854E}" xr6:coauthVersionLast="47" xr6:coauthVersionMax="47" xr10:uidLastSave="{00000000-0000-0000-0000-000000000000}"/>
  <bookViews>
    <workbookView xWindow="38325" yWindow="4455" windowWidth="14175" windowHeight="10395" tabRatio="704" activeTab="1" xr2:uid="{01B1DE86-518C-45D6-A913-84F8A9567561}"/>
  </bookViews>
  <sheets>
    <sheet name="メンバー表" sheetId="21" r:id="rId1"/>
    <sheet name="写真集" sheetId="23" r:id="rId2"/>
    <sheet name="男子A級" sheetId="3" r:id="rId3"/>
    <sheet name="男子B級" sheetId="16" r:id="rId4"/>
    <sheet name="男子OV" sheetId="17" r:id="rId5"/>
    <sheet name="女子" sheetId="19" r:id="rId6"/>
    <sheet name="歴代入賞チーム" sheetId="9" r:id="rId7"/>
    <sheet name="4チーム" sheetId="13" state="hidden" r:id="rId8"/>
    <sheet name="4チーム (2)" sheetId="18" state="hidden" r:id="rId9"/>
    <sheet name="登録ナンバー" sheetId="6" state="hidden" r:id="rId10"/>
  </sheets>
  <definedNames>
    <definedName name="ExternalData_1" localSheetId="6">歴代入賞チーム!$A$1:$F$28</definedName>
    <definedName name="_xlnm.Print_Area" localSheetId="9">登録ナンバー!$A$543:$C$617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7" l="1"/>
  <c r="E21" i="3"/>
  <c r="H21" i="3" s="1"/>
  <c r="J22" i="21"/>
  <c r="I8" i="17"/>
  <c r="J6" i="21"/>
  <c r="J20" i="16"/>
  <c r="K20" i="16"/>
  <c r="J21" i="16"/>
  <c r="K21" i="16"/>
  <c r="J22" i="16"/>
  <c r="K22" i="16"/>
  <c r="J23" i="16"/>
  <c r="K23" i="16"/>
  <c r="J24" i="16"/>
  <c r="K24" i="16"/>
  <c r="F4" i="6"/>
  <c r="G4" i="6"/>
  <c r="H4" i="6"/>
  <c r="K4" i="6"/>
  <c r="L4" i="6"/>
  <c r="F5" i="6"/>
  <c r="G5" i="6"/>
  <c r="H5" i="6"/>
  <c r="K5" i="6"/>
  <c r="L5" i="6"/>
  <c r="F6" i="6"/>
  <c r="G6" i="6"/>
  <c r="H6" i="6"/>
  <c r="K6" i="6"/>
  <c r="L6" i="6"/>
  <c r="F7" i="6"/>
  <c r="G7" i="6"/>
  <c r="H7" i="6"/>
  <c r="K7" i="6"/>
  <c r="L7" i="6"/>
  <c r="F8" i="6"/>
  <c r="G8" i="6"/>
  <c r="H8" i="6"/>
  <c r="K8" i="6"/>
  <c r="L8" i="6"/>
  <c r="F9" i="6"/>
  <c r="G9" i="6"/>
  <c r="H9" i="6"/>
  <c r="K9" i="6"/>
  <c r="L9" i="6"/>
  <c r="F10" i="6"/>
  <c r="G10" i="6"/>
  <c r="H10" i="6"/>
  <c r="K10" i="6"/>
  <c r="L10" i="6"/>
  <c r="F11" i="6"/>
  <c r="G11" i="6"/>
  <c r="H11" i="6"/>
  <c r="K11" i="6"/>
  <c r="L11" i="6"/>
  <c r="F12" i="6"/>
  <c r="G12" i="6"/>
  <c r="H12" i="6"/>
  <c r="K12" i="6"/>
  <c r="L12" i="6"/>
  <c r="F13" i="6"/>
  <c r="G13" i="6"/>
  <c r="H13" i="6"/>
  <c r="K13" i="6"/>
  <c r="L13" i="6"/>
  <c r="F14" i="6"/>
  <c r="G14" i="6"/>
  <c r="H14" i="6"/>
  <c r="K14" i="6"/>
  <c r="L14" i="6"/>
  <c r="F15" i="6"/>
  <c r="G15" i="6"/>
  <c r="H15" i="6"/>
  <c r="K15" i="6"/>
  <c r="L15" i="6"/>
  <c r="F16" i="6"/>
  <c r="G16" i="6"/>
  <c r="H16" i="6"/>
  <c r="K16" i="6"/>
  <c r="L16" i="6"/>
  <c r="F17" i="6"/>
  <c r="G17" i="6"/>
  <c r="H17" i="6"/>
  <c r="K17" i="6"/>
  <c r="L17" i="6"/>
  <c r="F18" i="6"/>
  <c r="G18" i="6"/>
  <c r="H18" i="6"/>
  <c r="K18" i="6"/>
  <c r="L18" i="6"/>
  <c r="F19" i="6"/>
  <c r="G19" i="6"/>
  <c r="H19" i="6"/>
  <c r="K19" i="6"/>
  <c r="L19" i="6"/>
  <c r="F20" i="6"/>
  <c r="G20" i="6"/>
  <c r="H20" i="6"/>
  <c r="K20" i="6"/>
  <c r="L20" i="6"/>
  <c r="F21" i="6"/>
  <c r="G21" i="6"/>
  <c r="H21" i="6"/>
  <c r="K21" i="6"/>
  <c r="L21" i="6"/>
  <c r="F22" i="6"/>
  <c r="G22" i="6"/>
  <c r="H22" i="6"/>
  <c r="K22" i="6"/>
  <c r="L22" i="6"/>
  <c r="F23" i="6"/>
  <c r="G23" i="6"/>
  <c r="H23" i="6"/>
  <c r="K23" i="6"/>
  <c r="L23" i="6"/>
  <c r="F24" i="6"/>
  <c r="G24" i="6"/>
  <c r="H24" i="6"/>
  <c r="K24" i="6"/>
  <c r="L24" i="6"/>
  <c r="F25" i="6"/>
  <c r="G25" i="6"/>
  <c r="H25" i="6"/>
  <c r="K25" i="6"/>
  <c r="L25" i="6"/>
  <c r="F26" i="6"/>
  <c r="G26" i="6"/>
  <c r="H26" i="6"/>
  <c r="K26" i="6"/>
  <c r="L26" i="6"/>
  <c r="F27" i="6"/>
  <c r="G27" i="6"/>
  <c r="H27" i="6"/>
  <c r="K27" i="6"/>
  <c r="L27" i="6"/>
  <c r="F28" i="6"/>
  <c r="G28" i="6"/>
  <c r="H28" i="6"/>
  <c r="K28" i="6"/>
  <c r="L28" i="6"/>
  <c r="F29" i="6"/>
  <c r="G29" i="6"/>
  <c r="H29" i="6"/>
  <c r="K29" i="6"/>
  <c r="L29" i="6"/>
  <c r="F30" i="6"/>
  <c r="G30" i="6"/>
  <c r="H30" i="6"/>
  <c r="K30" i="6"/>
  <c r="L30" i="6"/>
  <c r="F31" i="6"/>
  <c r="G31" i="6"/>
  <c r="H31" i="6"/>
  <c r="K31" i="6"/>
  <c r="L31" i="6"/>
  <c r="F32" i="6"/>
  <c r="G32" i="6"/>
  <c r="H32" i="6"/>
  <c r="K32" i="6"/>
  <c r="L32" i="6"/>
  <c r="F33" i="6"/>
  <c r="G33" i="6"/>
  <c r="H33" i="6"/>
  <c r="K33" i="6"/>
  <c r="L33" i="6"/>
  <c r="F34" i="6"/>
  <c r="G34" i="6"/>
  <c r="H34" i="6"/>
  <c r="K34" i="6"/>
  <c r="L34" i="6"/>
  <c r="F35" i="6"/>
  <c r="G35" i="6"/>
  <c r="H35" i="6"/>
  <c r="K35" i="6"/>
  <c r="L35" i="6"/>
  <c r="F36" i="6"/>
  <c r="G36" i="6"/>
  <c r="H36" i="6"/>
  <c r="K36" i="6"/>
  <c r="L36" i="6"/>
  <c r="F37" i="6"/>
  <c r="G37" i="6"/>
  <c r="H37" i="6"/>
  <c r="K37" i="6"/>
  <c r="L37" i="6"/>
  <c r="F38" i="6"/>
  <c r="G38" i="6"/>
  <c r="H38" i="6"/>
  <c r="K38" i="6"/>
  <c r="L38" i="6"/>
  <c r="F39" i="6"/>
  <c r="G39" i="6"/>
  <c r="H39" i="6"/>
  <c r="K39" i="6"/>
  <c r="L39" i="6"/>
  <c r="F40" i="6"/>
  <c r="G40" i="6"/>
  <c r="H40" i="6"/>
  <c r="K40" i="6"/>
  <c r="L40" i="6"/>
  <c r="F41" i="6"/>
  <c r="G41" i="6"/>
  <c r="H41" i="6"/>
  <c r="K41" i="6"/>
  <c r="L41" i="6"/>
  <c r="F42" i="6"/>
  <c r="G42" i="6"/>
  <c r="H42" i="6"/>
  <c r="K42" i="6"/>
  <c r="L42" i="6"/>
  <c r="K47" i="6"/>
  <c r="F48" i="6"/>
  <c r="G48" i="6"/>
  <c r="H48" i="6"/>
  <c r="K48" i="6"/>
  <c r="L48" i="6"/>
  <c r="F49" i="6"/>
  <c r="G49" i="6"/>
  <c r="H49" i="6"/>
  <c r="K49" i="6"/>
  <c r="L49" i="6"/>
  <c r="F50" i="6"/>
  <c r="G50" i="6"/>
  <c r="H50" i="6"/>
  <c r="K50" i="6"/>
  <c r="L50" i="6"/>
  <c r="F51" i="6"/>
  <c r="G51" i="6"/>
  <c r="H51" i="6"/>
  <c r="K51" i="6"/>
  <c r="L51" i="6"/>
  <c r="F52" i="6"/>
  <c r="G52" i="6"/>
  <c r="H52" i="6"/>
  <c r="K52" i="6"/>
  <c r="L52" i="6"/>
  <c r="F53" i="6"/>
  <c r="G53" i="6"/>
  <c r="H53" i="6"/>
  <c r="K53" i="6"/>
  <c r="L53" i="6"/>
  <c r="F54" i="6"/>
  <c r="G54" i="6"/>
  <c r="H54" i="6"/>
  <c r="K54" i="6"/>
  <c r="L54" i="6"/>
  <c r="F55" i="6"/>
  <c r="G55" i="6"/>
  <c r="H55" i="6"/>
  <c r="K55" i="6"/>
  <c r="L55" i="6"/>
  <c r="F56" i="6"/>
  <c r="G56" i="6"/>
  <c r="H56" i="6"/>
  <c r="K56" i="6"/>
  <c r="L56" i="6"/>
  <c r="F57" i="6"/>
  <c r="G57" i="6"/>
  <c r="H57" i="6"/>
  <c r="K57" i="6"/>
  <c r="L57" i="6"/>
  <c r="F58" i="6"/>
  <c r="G58" i="6"/>
  <c r="H58" i="6"/>
  <c r="K58" i="6"/>
  <c r="L58" i="6"/>
  <c r="F59" i="6"/>
  <c r="G59" i="6"/>
  <c r="H59" i="6"/>
  <c r="K59" i="6"/>
  <c r="L59" i="6"/>
  <c r="F60" i="6"/>
  <c r="G60" i="6"/>
  <c r="H60" i="6"/>
  <c r="K60" i="6"/>
  <c r="L60" i="6"/>
  <c r="F61" i="6"/>
  <c r="G61" i="6"/>
  <c r="H61" i="6"/>
  <c r="K61" i="6"/>
  <c r="L61" i="6"/>
  <c r="F62" i="6"/>
  <c r="G62" i="6"/>
  <c r="H62" i="6"/>
  <c r="K62" i="6"/>
  <c r="L62" i="6"/>
  <c r="F63" i="6"/>
  <c r="G63" i="6"/>
  <c r="H63" i="6"/>
  <c r="K63" i="6"/>
  <c r="L63" i="6"/>
  <c r="F64" i="6"/>
  <c r="G64" i="6"/>
  <c r="H64" i="6"/>
  <c r="K64" i="6"/>
  <c r="L64" i="6"/>
  <c r="F65" i="6"/>
  <c r="G65" i="6"/>
  <c r="H65" i="6"/>
  <c r="K65" i="6"/>
  <c r="L65" i="6"/>
  <c r="F66" i="6"/>
  <c r="G66" i="6"/>
  <c r="H66" i="6"/>
  <c r="K66" i="6"/>
  <c r="L66" i="6"/>
  <c r="F67" i="6"/>
  <c r="G67" i="6"/>
  <c r="H67" i="6"/>
  <c r="K67" i="6"/>
  <c r="L67" i="6"/>
  <c r="F68" i="6"/>
  <c r="G68" i="6"/>
  <c r="H68" i="6"/>
  <c r="K68" i="6"/>
  <c r="L68" i="6"/>
  <c r="F69" i="6"/>
  <c r="G69" i="6"/>
  <c r="H69" i="6"/>
  <c r="K69" i="6"/>
  <c r="L69" i="6"/>
  <c r="F70" i="6"/>
  <c r="G70" i="6"/>
  <c r="H70" i="6"/>
  <c r="K70" i="6"/>
  <c r="L70" i="6"/>
  <c r="F71" i="6"/>
  <c r="G71" i="6"/>
  <c r="H71" i="6"/>
  <c r="K71" i="6"/>
  <c r="L71" i="6"/>
  <c r="F72" i="6"/>
  <c r="G72" i="6"/>
  <c r="H72" i="6"/>
  <c r="K72" i="6"/>
  <c r="L72" i="6"/>
  <c r="F73" i="6"/>
  <c r="G73" i="6"/>
  <c r="H73" i="6"/>
  <c r="K73" i="6"/>
  <c r="L73" i="6"/>
  <c r="F74" i="6"/>
  <c r="G74" i="6"/>
  <c r="H74" i="6"/>
  <c r="K74" i="6"/>
  <c r="L74" i="6"/>
  <c r="F75" i="6"/>
  <c r="G75" i="6"/>
  <c r="H75" i="6"/>
  <c r="K75" i="6"/>
  <c r="L75" i="6"/>
  <c r="F76" i="6"/>
  <c r="G76" i="6"/>
  <c r="H76" i="6"/>
  <c r="K76" i="6"/>
  <c r="L76" i="6"/>
  <c r="F77" i="6"/>
  <c r="G77" i="6"/>
  <c r="H77" i="6"/>
  <c r="K77" i="6"/>
  <c r="L77" i="6"/>
  <c r="F78" i="6"/>
  <c r="G78" i="6"/>
  <c r="H78" i="6"/>
  <c r="K78" i="6"/>
  <c r="L78" i="6"/>
  <c r="F79" i="6"/>
  <c r="G79" i="6"/>
  <c r="H79" i="6"/>
  <c r="K79" i="6"/>
  <c r="L79" i="6"/>
  <c r="F80" i="6"/>
  <c r="G80" i="6"/>
  <c r="H80" i="6"/>
  <c r="K80" i="6"/>
  <c r="L80" i="6"/>
  <c r="H81" i="6"/>
  <c r="K81" i="6"/>
  <c r="F82" i="6"/>
  <c r="G82" i="6"/>
  <c r="H82" i="6"/>
  <c r="K82" i="6"/>
  <c r="L82" i="6"/>
  <c r="F83" i="6"/>
  <c r="G83" i="6"/>
  <c r="H83" i="6"/>
  <c r="K83" i="6"/>
  <c r="L83" i="6"/>
  <c r="F84" i="6"/>
  <c r="G84" i="6"/>
  <c r="H84" i="6"/>
  <c r="K84" i="6"/>
  <c r="L84" i="6"/>
  <c r="F85" i="6"/>
  <c r="G85" i="6"/>
  <c r="H85" i="6"/>
  <c r="K85" i="6"/>
  <c r="L85" i="6"/>
  <c r="F86" i="6"/>
  <c r="G86" i="6"/>
  <c r="H86" i="6"/>
  <c r="K86" i="6"/>
  <c r="L86" i="6"/>
  <c r="F87" i="6"/>
  <c r="G87" i="6"/>
  <c r="H87" i="6"/>
  <c r="K87" i="6"/>
  <c r="L87" i="6"/>
  <c r="F88" i="6"/>
  <c r="G88" i="6"/>
  <c r="H88" i="6"/>
  <c r="K88" i="6"/>
  <c r="L88" i="6"/>
  <c r="F89" i="6"/>
  <c r="G89" i="6"/>
  <c r="H89" i="6"/>
  <c r="K89" i="6"/>
  <c r="L89" i="6"/>
  <c r="F90" i="6"/>
  <c r="G90" i="6"/>
  <c r="H90" i="6"/>
  <c r="K90" i="6"/>
  <c r="L90" i="6"/>
  <c r="F91" i="6"/>
  <c r="G91" i="6"/>
  <c r="H91" i="6"/>
  <c r="K91" i="6"/>
  <c r="L91" i="6"/>
  <c r="F92" i="6"/>
  <c r="G92" i="6"/>
  <c r="H92" i="6"/>
  <c r="K92" i="6"/>
  <c r="L92" i="6"/>
  <c r="F93" i="6"/>
  <c r="G93" i="6"/>
  <c r="H93" i="6"/>
  <c r="K93" i="6"/>
  <c r="L93" i="6"/>
  <c r="F94" i="6"/>
  <c r="G94" i="6"/>
  <c r="H94" i="6"/>
  <c r="K94" i="6"/>
  <c r="L94" i="6"/>
  <c r="F95" i="6"/>
  <c r="G95" i="6"/>
  <c r="H95" i="6"/>
  <c r="K95" i="6"/>
  <c r="L95" i="6"/>
  <c r="F96" i="6"/>
  <c r="G96" i="6"/>
  <c r="H96" i="6"/>
  <c r="K96" i="6"/>
  <c r="L96" i="6"/>
  <c r="F97" i="6"/>
  <c r="G97" i="6"/>
  <c r="H97" i="6"/>
  <c r="K97" i="6"/>
  <c r="L97" i="6"/>
  <c r="F98" i="6"/>
  <c r="G98" i="6"/>
  <c r="H98" i="6"/>
  <c r="K98" i="6"/>
  <c r="L98" i="6"/>
  <c r="F99" i="6"/>
  <c r="G99" i="6"/>
  <c r="H99" i="6"/>
  <c r="K99" i="6"/>
  <c r="L99" i="6"/>
  <c r="F100" i="6"/>
  <c r="G100" i="6"/>
  <c r="H100" i="6"/>
  <c r="K100" i="6"/>
  <c r="L100" i="6"/>
  <c r="F101" i="6"/>
  <c r="G101" i="6"/>
  <c r="H101" i="6"/>
  <c r="K101" i="6"/>
  <c r="L101" i="6"/>
  <c r="F102" i="6"/>
  <c r="G102" i="6"/>
  <c r="H102" i="6"/>
  <c r="K102" i="6"/>
  <c r="L102" i="6"/>
  <c r="F103" i="6"/>
  <c r="G103" i="6"/>
  <c r="H103" i="6"/>
  <c r="K103" i="6"/>
  <c r="L103" i="6"/>
  <c r="F104" i="6"/>
  <c r="G104" i="6"/>
  <c r="H104" i="6"/>
  <c r="K104" i="6"/>
  <c r="L104" i="6"/>
  <c r="F105" i="6"/>
  <c r="G105" i="6"/>
  <c r="H105" i="6"/>
  <c r="K105" i="6"/>
  <c r="L105" i="6"/>
  <c r="F106" i="6"/>
  <c r="G106" i="6"/>
  <c r="H106" i="6"/>
  <c r="K106" i="6"/>
  <c r="L106" i="6"/>
  <c r="F107" i="6"/>
  <c r="G107" i="6"/>
  <c r="H107" i="6"/>
  <c r="K107" i="6"/>
  <c r="L107" i="6"/>
  <c r="F108" i="6"/>
  <c r="G108" i="6"/>
  <c r="H108" i="6"/>
  <c r="K108" i="6"/>
  <c r="L108" i="6"/>
  <c r="H109" i="6"/>
  <c r="K109" i="6"/>
  <c r="F110" i="6"/>
  <c r="G110" i="6"/>
  <c r="K110" i="6"/>
  <c r="L110" i="6"/>
  <c r="F111" i="6"/>
  <c r="G111" i="6"/>
  <c r="K111" i="6"/>
  <c r="L111" i="6"/>
  <c r="F112" i="6"/>
  <c r="G112" i="6"/>
  <c r="K112" i="6"/>
  <c r="L112" i="6"/>
  <c r="F113" i="6"/>
  <c r="G113" i="6"/>
  <c r="K113" i="6"/>
  <c r="L113" i="6"/>
  <c r="F114" i="6"/>
  <c r="G114" i="6"/>
  <c r="K114" i="6"/>
  <c r="L114" i="6"/>
  <c r="F115" i="6"/>
  <c r="G115" i="6"/>
  <c r="K115" i="6"/>
  <c r="L115" i="6"/>
  <c r="F116" i="6"/>
  <c r="G116" i="6"/>
  <c r="K116" i="6"/>
  <c r="L116" i="6"/>
  <c r="F117" i="6"/>
  <c r="G117" i="6"/>
  <c r="K117" i="6"/>
  <c r="L117" i="6"/>
  <c r="F118" i="6"/>
  <c r="G118" i="6"/>
  <c r="K118" i="6"/>
  <c r="L118" i="6"/>
  <c r="F119" i="6"/>
  <c r="G119" i="6"/>
  <c r="K119" i="6"/>
  <c r="L119" i="6"/>
  <c r="F120" i="6"/>
  <c r="G120" i="6"/>
  <c r="K120" i="6"/>
  <c r="L120" i="6"/>
  <c r="F121" i="6"/>
  <c r="G121" i="6"/>
  <c r="K121" i="6"/>
  <c r="L121" i="6"/>
  <c r="F122" i="6"/>
  <c r="G122" i="6"/>
  <c r="K122" i="6"/>
  <c r="L122" i="6"/>
  <c r="F123" i="6"/>
  <c r="G123" i="6"/>
  <c r="K123" i="6"/>
  <c r="L123" i="6"/>
  <c r="F124" i="6"/>
  <c r="G124" i="6"/>
  <c r="K124" i="6"/>
  <c r="L124" i="6"/>
  <c r="F125" i="6"/>
  <c r="G125" i="6"/>
  <c r="K125" i="6"/>
  <c r="L125" i="6"/>
  <c r="F126" i="6"/>
  <c r="G126" i="6"/>
  <c r="K126" i="6"/>
  <c r="L126" i="6"/>
  <c r="F127" i="6"/>
  <c r="G127" i="6"/>
  <c r="K127" i="6"/>
  <c r="L127" i="6"/>
  <c r="F128" i="6"/>
  <c r="G128" i="6"/>
  <c r="K128" i="6"/>
  <c r="L128" i="6"/>
  <c r="F129" i="6"/>
  <c r="G129" i="6"/>
  <c r="K129" i="6"/>
  <c r="L129" i="6"/>
  <c r="F130" i="6"/>
  <c r="G130" i="6"/>
  <c r="K130" i="6"/>
  <c r="L130" i="6"/>
  <c r="F131" i="6"/>
  <c r="G131" i="6"/>
  <c r="K131" i="6"/>
  <c r="L131" i="6"/>
  <c r="F132" i="6"/>
  <c r="G132" i="6"/>
  <c r="K132" i="6"/>
  <c r="L132" i="6"/>
  <c r="F133" i="6"/>
  <c r="G133" i="6"/>
  <c r="K133" i="6"/>
  <c r="L133" i="6"/>
  <c r="F134" i="6"/>
  <c r="G134" i="6"/>
  <c r="K134" i="6"/>
  <c r="L134" i="6"/>
  <c r="F135" i="6"/>
  <c r="G135" i="6"/>
  <c r="K135" i="6"/>
  <c r="L135" i="6"/>
  <c r="F136" i="6"/>
  <c r="G136" i="6"/>
  <c r="K136" i="6"/>
  <c r="L136" i="6"/>
  <c r="K137" i="6"/>
  <c r="F138" i="6"/>
  <c r="G138" i="6"/>
  <c r="H138" i="6"/>
  <c r="K138" i="6"/>
  <c r="L138" i="6"/>
  <c r="F139" i="6"/>
  <c r="G139" i="6"/>
  <c r="H139" i="6"/>
  <c r="K139" i="6"/>
  <c r="L139" i="6"/>
  <c r="F140" i="6"/>
  <c r="G140" i="6"/>
  <c r="H140" i="6"/>
  <c r="K140" i="6"/>
  <c r="L140" i="6"/>
  <c r="F141" i="6"/>
  <c r="G141" i="6"/>
  <c r="H141" i="6"/>
  <c r="K141" i="6"/>
  <c r="L141" i="6"/>
  <c r="F142" i="6"/>
  <c r="G142" i="6"/>
  <c r="H142" i="6"/>
  <c r="K142" i="6"/>
  <c r="L142" i="6"/>
  <c r="F143" i="6"/>
  <c r="G143" i="6"/>
  <c r="H143" i="6"/>
  <c r="K143" i="6"/>
  <c r="L143" i="6"/>
  <c r="F144" i="6"/>
  <c r="G144" i="6"/>
  <c r="H144" i="6"/>
  <c r="K144" i="6"/>
  <c r="L144" i="6"/>
  <c r="F145" i="6"/>
  <c r="G145" i="6"/>
  <c r="H145" i="6"/>
  <c r="K145" i="6"/>
  <c r="L145" i="6"/>
  <c r="F146" i="6"/>
  <c r="G146" i="6"/>
  <c r="H146" i="6"/>
  <c r="K146" i="6"/>
  <c r="L146" i="6"/>
  <c r="F147" i="6"/>
  <c r="G147" i="6"/>
  <c r="H147" i="6"/>
  <c r="K147" i="6"/>
  <c r="L147" i="6"/>
  <c r="F148" i="6"/>
  <c r="G148" i="6"/>
  <c r="H148" i="6"/>
  <c r="K148" i="6"/>
  <c r="L148" i="6"/>
  <c r="F149" i="6"/>
  <c r="G149" i="6"/>
  <c r="H149" i="6"/>
  <c r="K149" i="6"/>
  <c r="L149" i="6"/>
  <c r="F150" i="6"/>
  <c r="G150" i="6"/>
  <c r="H150" i="6"/>
  <c r="K150" i="6"/>
  <c r="L150" i="6"/>
  <c r="F151" i="6"/>
  <c r="G151" i="6"/>
  <c r="H151" i="6"/>
  <c r="K151" i="6"/>
  <c r="L151" i="6"/>
  <c r="F152" i="6"/>
  <c r="G152" i="6"/>
  <c r="H152" i="6"/>
  <c r="K152" i="6"/>
  <c r="L152" i="6"/>
  <c r="F153" i="6"/>
  <c r="G153" i="6"/>
  <c r="H153" i="6"/>
  <c r="K153" i="6"/>
  <c r="L153" i="6"/>
  <c r="F154" i="6"/>
  <c r="G154" i="6"/>
  <c r="H154" i="6"/>
  <c r="K154" i="6"/>
  <c r="L154" i="6"/>
  <c r="F155" i="6"/>
  <c r="G155" i="6"/>
  <c r="H155" i="6"/>
  <c r="K155" i="6"/>
  <c r="L155" i="6"/>
  <c r="F156" i="6"/>
  <c r="G156" i="6"/>
  <c r="H156" i="6"/>
  <c r="K156" i="6"/>
  <c r="L156" i="6"/>
  <c r="F157" i="6"/>
  <c r="G157" i="6"/>
  <c r="H157" i="6"/>
  <c r="K157" i="6"/>
  <c r="L157" i="6"/>
  <c r="F158" i="6"/>
  <c r="G158" i="6"/>
  <c r="H158" i="6"/>
  <c r="K158" i="6"/>
  <c r="L158" i="6"/>
  <c r="F159" i="6"/>
  <c r="G159" i="6"/>
  <c r="H159" i="6"/>
  <c r="K159" i="6"/>
  <c r="L159" i="6"/>
  <c r="F160" i="6"/>
  <c r="G160" i="6"/>
  <c r="H160" i="6"/>
  <c r="K160" i="6"/>
  <c r="L160" i="6"/>
  <c r="F161" i="6"/>
  <c r="G161" i="6"/>
  <c r="H161" i="6"/>
  <c r="K161" i="6"/>
  <c r="L161" i="6"/>
  <c r="F162" i="6"/>
  <c r="G162" i="6"/>
  <c r="H162" i="6"/>
  <c r="K162" i="6"/>
  <c r="L162" i="6"/>
  <c r="F163" i="6"/>
  <c r="G163" i="6"/>
  <c r="H163" i="6"/>
  <c r="K163" i="6"/>
  <c r="L163" i="6"/>
  <c r="F164" i="6"/>
  <c r="G164" i="6"/>
  <c r="H164" i="6"/>
  <c r="K164" i="6"/>
  <c r="L164" i="6"/>
  <c r="F165" i="6"/>
  <c r="G165" i="6"/>
  <c r="H165" i="6"/>
  <c r="K165" i="6"/>
  <c r="L165" i="6"/>
  <c r="F166" i="6"/>
  <c r="G166" i="6"/>
  <c r="H166" i="6"/>
  <c r="K166" i="6"/>
  <c r="L166" i="6"/>
  <c r="F167" i="6"/>
  <c r="G167" i="6"/>
  <c r="H167" i="6"/>
  <c r="K167" i="6"/>
  <c r="L167" i="6"/>
  <c r="F168" i="6"/>
  <c r="G168" i="6"/>
  <c r="H168" i="6"/>
  <c r="K168" i="6"/>
  <c r="L168" i="6"/>
  <c r="F169" i="6"/>
  <c r="G169" i="6"/>
  <c r="H169" i="6"/>
  <c r="K169" i="6"/>
  <c r="L169" i="6"/>
  <c r="F170" i="6"/>
  <c r="G170" i="6"/>
  <c r="H170" i="6"/>
  <c r="K170" i="6"/>
  <c r="L170" i="6"/>
  <c r="F171" i="6"/>
  <c r="G171" i="6"/>
  <c r="H171" i="6"/>
  <c r="K171" i="6"/>
  <c r="L171" i="6"/>
  <c r="H172" i="6"/>
  <c r="K172" i="6"/>
  <c r="L172" i="6"/>
  <c r="F173" i="6"/>
  <c r="G173" i="6"/>
  <c r="K173" i="6"/>
  <c r="L173" i="6"/>
  <c r="F174" i="6"/>
  <c r="G174" i="6"/>
  <c r="K174" i="6"/>
  <c r="L174" i="6"/>
  <c r="F175" i="6"/>
  <c r="G175" i="6"/>
  <c r="K175" i="6"/>
  <c r="L175" i="6"/>
  <c r="F176" i="6"/>
  <c r="G176" i="6"/>
  <c r="K176" i="6"/>
  <c r="L176" i="6"/>
  <c r="F177" i="6"/>
  <c r="G177" i="6"/>
  <c r="K177" i="6"/>
  <c r="L177" i="6"/>
  <c r="F178" i="6"/>
  <c r="G178" i="6"/>
  <c r="K178" i="6"/>
  <c r="L178" i="6"/>
  <c r="F179" i="6"/>
  <c r="G179" i="6"/>
  <c r="K179" i="6"/>
  <c r="L179" i="6"/>
  <c r="F180" i="6"/>
  <c r="G180" i="6"/>
  <c r="K180" i="6"/>
  <c r="L180" i="6"/>
  <c r="F181" i="6"/>
  <c r="G181" i="6"/>
  <c r="K181" i="6"/>
  <c r="L181" i="6"/>
  <c r="F182" i="6"/>
  <c r="G182" i="6"/>
  <c r="K182" i="6"/>
  <c r="L182" i="6"/>
  <c r="F183" i="6"/>
  <c r="G183" i="6"/>
  <c r="K183" i="6"/>
  <c r="L183" i="6"/>
  <c r="F184" i="6"/>
  <c r="G184" i="6"/>
  <c r="K184" i="6"/>
  <c r="L184" i="6"/>
  <c r="F185" i="6"/>
  <c r="G185" i="6"/>
  <c r="K185" i="6"/>
  <c r="L185" i="6"/>
  <c r="F186" i="6"/>
  <c r="G186" i="6"/>
  <c r="K186" i="6"/>
  <c r="L186" i="6"/>
  <c r="F187" i="6"/>
  <c r="G187" i="6"/>
  <c r="K187" i="6"/>
  <c r="L187" i="6"/>
  <c r="F188" i="6"/>
  <c r="G188" i="6"/>
  <c r="K188" i="6"/>
  <c r="L188" i="6"/>
  <c r="F189" i="6"/>
  <c r="G189" i="6"/>
  <c r="K189" i="6"/>
  <c r="L189" i="6"/>
  <c r="F190" i="6"/>
  <c r="G190" i="6"/>
  <c r="K190" i="6"/>
  <c r="L190" i="6"/>
  <c r="F191" i="6"/>
  <c r="G191" i="6"/>
  <c r="K191" i="6"/>
  <c r="L191" i="6"/>
  <c r="F192" i="6"/>
  <c r="G192" i="6"/>
  <c r="K192" i="6"/>
  <c r="L192" i="6"/>
  <c r="F193" i="6"/>
  <c r="G193" i="6"/>
  <c r="K193" i="6"/>
  <c r="L193" i="6"/>
  <c r="F194" i="6"/>
  <c r="G194" i="6"/>
  <c r="K194" i="6"/>
  <c r="L194" i="6"/>
  <c r="F195" i="6"/>
  <c r="G195" i="6"/>
  <c r="K195" i="6"/>
  <c r="L195" i="6"/>
  <c r="F196" i="6"/>
  <c r="G196" i="6"/>
  <c r="K196" i="6"/>
  <c r="L196" i="6"/>
  <c r="F197" i="6"/>
  <c r="G197" i="6"/>
  <c r="K197" i="6"/>
  <c r="L197" i="6"/>
  <c r="F198" i="6"/>
  <c r="G198" i="6"/>
  <c r="K198" i="6"/>
  <c r="L198" i="6"/>
  <c r="F199" i="6"/>
  <c r="G199" i="6"/>
  <c r="K199" i="6"/>
  <c r="L199" i="6"/>
  <c r="F200" i="6"/>
  <c r="G200" i="6"/>
  <c r="K200" i="6"/>
  <c r="L200" i="6"/>
  <c r="F201" i="6"/>
  <c r="G201" i="6"/>
  <c r="K201" i="6"/>
  <c r="L201" i="6"/>
  <c r="F202" i="6"/>
  <c r="G202" i="6"/>
  <c r="K202" i="6"/>
  <c r="L202" i="6"/>
  <c r="F203" i="6"/>
  <c r="G203" i="6"/>
  <c r="K203" i="6"/>
  <c r="L203" i="6"/>
  <c r="K204" i="6"/>
  <c r="L204" i="6"/>
  <c r="F205" i="6"/>
  <c r="G205" i="6"/>
  <c r="K205" i="6"/>
  <c r="L205" i="6"/>
  <c r="F206" i="6"/>
  <c r="G206" i="6"/>
  <c r="K206" i="6"/>
  <c r="L206" i="6"/>
  <c r="F207" i="6"/>
  <c r="G207" i="6"/>
  <c r="K207" i="6"/>
  <c r="L207" i="6"/>
  <c r="F208" i="6"/>
  <c r="G208" i="6"/>
  <c r="K208" i="6"/>
  <c r="L208" i="6"/>
  <c r="F209" i="6"/>
  <c r="G209" i="6"/>
  <c r="K209" i="6"/>
  <c r="L209" i="6"/>
  <c r="F210" i="6"/>
  <c r="G210" i="6"/>
  <c r="K210" i="6"/>
  <c r="L210" i="6"/>
  <c r="F211" i="6"/>
  <c r="G211" i="6"/>
  <c r="K211" i="6"/>
  <c r="L211" i="6"/>
  <c r="F212" i="6"/>
  <c r="G212" i="6"/>
  <c r="K212" i="6"/>
  <c r="L212" i="6"/>
  <c r="K213" i="6"/>
  <c r="F214" i="6"/>
  <c r="G214" i="6"/>
  <c r="H214" i="6"/>
  <c r="K214" i="6"/>
  <c r="L214" i="6"/>
  <c r="F215" i="6"/>
  <c r="G215" i="6"/>
  <c r="K215" i="6"/>
  <c r="L215" i="6"/>
  <c r="F216" i="6"/>
  <c r="G216" i="6"/>
  <c r="K216" i="6"/>
  <c r="L216" i="6"/>
  <c r="F217" i="6"/>
  <c r="G217" i="6"/>
  <c r="K217" i="6"/>
  <c r="L217" i="6"/>
  <c r="F218" i="6"/>
  <c r="G218" i="6"/>
  <c r="K218" i="6"/>
  <c r="L218" i="6"/>
  <c r="F219" i="6"/>
  <c r="G219" i="6"/>
  <c r="K219" i="6"/>
  <c r="L219" i="6"/>
  <c r="F220" i="6"/>
  <c r="G220" i="6"/>
  <c r="K220" i="6"/>
  <c r="L220" i="6"/>
  <c r="F221" i="6"/>
  <c r="G221" i="6"/>
  <c r="K221" i="6"/>
  <c r="L221" i="6"/>
  <c r="F222" i="6"/>
  <c r="G222" i="6"/>
  <c r="K222" i="6"/>
  <c r="L222" i="6"/>
  <c r="F223" i="6"/>
  <c r="G223" i="6"/>
  <c r="K223" i="6"/>
  <c r="L223" i="6"/>
  <c r="F224" i="6"/>
  <c r="G224" i="6"/>
  <c r="K224" i="6"/>
  <c r="L224" i="6"/>
  <c r="F225" i="6"/>
  <c r="G225" i="6"/>
  <c r="K225" i="6"/>
  <c r="L225" i="6"/>
  <c r="F226" i="6"/>
  <c r="G226" i="6"/>
  <c r="K226" i="6"/>
  <c r="L226" i="6"/>
  <c r="F227" i="6"/>
  <c r="G227" i="6"/>
  <c r="K227" i="6"/>
  <c r="L227" i="6"/>
  <c r="F228" i="6"/>
  <c r="G228" i="6"/>
  <c r="K228" i="6"/>
  <c r="L228" i="6"/>
  <c r="F229" i="6"/>
  <c r="G229" i="6"/>
  <c r="K229" i="6"/>
  <c r="L229" i="6"/>
  <c r="F230" i="6"/>
  <c r="G230" i="6"/>
  <c r="K230" i="6"/>
  <c r="L230" i="6"/>
  <c r="F231" i="6"/>
  <c r="G231" i="6"/>
  <c r="K231" i="6"/>
  <c r="L231" i="6"/>
  <c r="F232" i="6"/>
  <c r="G232" i="6"/>
  <c r="K232" i="6"/>
  <c r="L232" i="6"/>
  <c r="F233" i="6"/>
  <c r="G233" i="6"/>
  <c r="K233" i="6"/>
  <c r="L233" i="6"/>
  <c r="F234" i="6"/>
  <c r="G234" i="6"/>
  <c r="K234" i="6"/>
  <c r="L234" i="6"/>
  <c r="F235" i="6"/>
  <c r="G235" i="6"/>
  <c r="K235" i="6"/>
  <c r="L235" i="6"/>
  <c r="F236" i="6"/>
  <c r="G236" i="6"/>
  <c r="K236" i="6"/>
  <c r="L236" i="6"/>
  <c r="F237" i="6"/>
  <c r="G237" i="6"/>
  <c r="K237" i="6"/>
  <c r="L237" i="6"/>
  <c r="F238" i="6"/>
  <c r="G238" i="6"/>
  <c r="K238" i="6"/>
  <c r="L238" i="6"/>
  <c r="K239" i="6"/>
  <c r="F240" i="6"/>
  <c r="G240" i="6"/>
  <c r="K240" i="6"/>
  <c r="L240" i="6"/>
  <c r="F241" i="6"/>
  <c r="G241" i="6"/>
  <c r="K241" i="6"/>
  <c r="L241" i="6"/>
  <c r="F242" i="6"/>
  <c r="G242" i="6"/>
  <c r="K242" i="6"/>
  <c r="L242" i="6"/>
  <c r="F243" i="6"/>
  <c r="G243" i="6"/>
  <c r="K243" i="6"/>
  <c r="L243" i="6"/>
  <c r="F244" i="6"/>
  <c r="G244" i="6"/>
  <c r="K244" i="6"/>
  <c r="L244" i="6"/>
  <c r="F245" i="6"/>
  <c r="G245" i="6"/>
  <c r="K245" i="6"/>
  <c r="L245" i="6"/>
  <c r="F246" i="6"/>
  <c r="G246" i="6"/>
  <c r="K246" i="6"/>
  <c r="L246" i="6"/>
  <c r="F247" i="6"/>
  <c r="G247" i="6"/>
  <c r="K247" i="6"/>
  <c r="L247" i="6"/>
  <c r="F248" i="6"/>
  <c r="G248" i="6"/>
  <c r="K248" i="6"/>
  <c r="L248" i="6"/>
  <c r="F249" i="6"/>
  <c r="G249" i="6"/>
  <c r="K249" i="6"/>
  <c r="L249" i="6"/>
  <c r="F250" i="6"/>
  <c r="G250" i="6"/>
  <c r="K250" i="6"/>
  <c r="L250" i="6"/>
  <c r="F251" i="6"/>
  <c r="G251" i="6"/>
  <c r="K251" i="6"/>
  <c r="L251" i="6"/>
  <c r="F252" i="6"/>
  <c r="G252" i="6"/>
  <c r="K252" i="6"/>
  <c r="L252" i="6"/>
  <c r="F253" i="6"/>
  <c r="G253" i="6"/>
  <c r="K253" i="6"/>
  <c r="L253" i="6"/>
  <c r="F254" i="6"/>
  <c r="G254" i="6"/>
  <c r="K254" i="6"/>
  <c r="L254" i="6"/>
  <c r="F255" i="6"/>
  <c r="G255" i="6"/>
  <c r="K255" i="6"/>
  <c r="L255" i="6"/>
  <c r="F256" i="6"/>
  <c r="G256" i="6"/>
  <c r="K256" i="6"/>
  <c r="L256" i="6"/>
  <c r="F257" i="6"/>
  <c r="G257" i="6"/>
  <c r="K257" i="6"/>
  <c r="L257" i="6"/>
  <c r="F258" i="6"/>
  <c r="G258" i="6"/>
  <c r="K258" i="6"/>
  <c r="L258" i="6"/>
  <c r="F259" i="6"/>
  <c r="G259" i="6"/>
  <c r="K259" i="6"/>
  <c r="L259" i="6"/>
  <c r="F260" i="6"/>
  <c r="G260" i="6"/>
  <c r="K260" i="6"/>
  <c r="L260" i="6"/>
  <c r="F261" i="6"/>
  <c r="G261" i="6"/>
  <c r="K261" i="6"/>
  <c r="L261" i="6"/>
  <c r="F262" i="6"/>
  <c r="G262" i="6"/>
  <c r="K262" i="6"/>
  <c r="L262" i="6"/>
  <c r="F263" i="6"/>
  <c r="G263" i="6"/>
  <c r="K263" i="6"/>
  <c r="L263" i="6"/>
  <c r="F264" i="6"/>
  <c r="G264" i="6"/>
  <c r="K264" i="6"/>
  <c r="L264" i="6"/>
  <c r="F265" i="6"/>
  <c r="G265" i="6"/>
  <c r="K265" i="6"/>
  <c r="L265" i="6"/>
  <c r="F266" i="6"/>
  <c r="G266" i="6"/>
  <c r="K266" i="6"/>
  <c r="L266" i="6"/>
  <c r="F267" i="6"/>
  <c r="G267" i="6"/>
  <c r="K267" i="6"/>
  <c r="L267" i="6"/>
  <c r="F268" i="6"/>
  <c r="G268" i="6"/>
  <c r="K268" i="6"/>
  <c r="L268" i="6"/>
  <c r="F269" i="6"/>
  <c r="G269" i="6"/>
  <c r="K269" i="6"/>
  <c r="L269" i="6"/>
  <c r="F270" i="6"/>
  <c r="G270" i="6"/>
  <c r="K270" i="6"/>
  <c r="L270" i="6"/>
  <c r="F271" i="6"/>
  <c r="G271" i="6"/>
  <c r="K271" i="6"/>
  <c r="L271" i="6"/>
  <c r="F272" i="6"/>
  <c r="G272" i="6"/>
  <c r="K272" i="6"/>
  <c r="L272" i="6"/>
  <c r="F273" i="6"/>
  <c r="G273" i="6"/>
  <c r="K273" i="6"/>
  <c r="L273" i="6"/>
  <c r="F274" i="6"/>
  <c r="G274" i="6"/>
  <c r="K274" i="6"/>
  <c r="L274" i="6"/>
  <c r="F275" i="6"/>
  <c r="G275" i="6"/>
  <c r="K275" i="6"/>
  <c r="L275" i="6"/>
  <c r="F276" i="6"/>
  <c r="G276" i="6"/>
  <c r="K276" i="6"/>
  <c r="L276" i="6"/>
  <c r="F277" i="6"/>
  <c r="G277" i="6"/>
  <c r="K277" i="6"/>
  <c r="L277" i="6"/>
  <c r="F278" i="6"/>
  <c r="G278" i="6"/>
  <c r="K278" i="6"/>
  <c r="L278" i="6"/>
  <c r="F279" i="6"/>
  <c r="G279" i="6"/>
  <c r="K279" i="6"/>
  <c r="L279" i="6"/>
  <c r="F280" i="6"/>
  <c r="G280" i="6"/>
  <c r="K280" i="6"/>
  <c r="L280" i="6"/>
  <c r="F281" i="6"/>
  <c r="G281" i="6"/>
  <c r="K281" i="6"/>
  <c r="L281" i="6"/>
  <c r="F282" i="6"/>
  <c r="G282" i="6"/>
  <c r="K282" i="6"/>
  <c r="L282" i="6"/>
  <c r="F283" i="6"/>
  <c r="G283" i="6"/>
  <c r="K283" i="6"/>
  <c r="L283" i="6"/>
  <c r="F284" i="6"/>
  <c r="G284" i="6"/>
  <c r="K284" i="6"/>
  <c r="L284" i="6"/>
  <c r="F285" i="6"/>
  <c r="G285" i="6"/>
  <c r="K285" i="6"/>
  <c r="L285" i="6"/>
  <c r="F286" i="6"/>
  <c r="G286" i="6"/>
  <c r="K286" i="6"/>
  <c r="L286" i="6"/>
  <c r="F287" i="6"/>
  <c r="G287" i="6"/>
  <c r="K287" i="6"/>
  <c r="L287" i="6"/>
  <c r="F288" i="6"/>
  <c r="G288" i="6"/>
  <c r="K288" i="6"/>
  <c r="L288" i="6"/>
  <c r="F289" i="6"/>
  <c r="G289" i="6"/>
  <c r="K289" i="6"/>
  <c r="L289" i="6"/>
  <c r="F290" i="6"/>
  <c r="G290" i="6"/>
  <c r="K290" i="6"/>
  <c r="L290" i="6"/>
  <c r="F291" i="6"/>
  <c r="G291" i="6"/>
  <c r="K291" i="6"/>
  <c r="L291" i="6"/>
  <c r="F292" i="6"/>
  <c r="G292" i="6"/>
  <c r="K292" i="6"/>
  <c r="L292" i="6"/>
  <c r="F293" i="6"/>
  <c r="G293" i="6"/>
  <c r="K293" i="6"/>
  <c r="L293" i="6"/>
  <c r="F294" i="6"/>
  <c r="G294" i="6"/>
  <c r="K294" i="6"/>
  <c r="L294" i="6"/>
  <c r="F295" i="6"/>
  <c r="G295" i="6"/>
  <c r="K295" i="6"/>
  <c r="L295" i="6"/>
  <c r="K296" i="6"/>
  <c r="F297" i="6"/>
  <c r="G297" i="6"/>
  <c r="H297" i="6"/>
  <c r="K297" i="6"/>
  <c r="L297" i="6"/>
  <c r="F298" i="6"/>
  <c r="G298" i="6"/>
  <c r="H298" i="6"/>
  <c r="K298" i="6"/>
  <c r="L298" i="6"/>
  <c r="F299" i="6"/>
  <c r="G299" i="6"/>
  <c r="H299" i="6"/>
  <c r="K299" i="6"/>
  <c r="L299" i="6"/>
  <c r="F300" i="6"/>
  <c r="G300" i="6"/>
  <c r="H300" i="6"/>
  <c r="K300" i="6"/>
  <c r="L300" i="6"/>
  <c r="F301" i="6"/>
  <c r="G301" i="6"/>
  <c r="H301" i="6"/>
  <c r="K301" i="6"/>
  <c r="L301" i="6"/>
  <c r="F302" i="6"/>
  <c r="G302" i="6"/>
  <c r="H302" i="6"/>
  <c r="K302" i="6"/>
  <c r="L302" i="6"/>
  <c r="F303" i="6"/>
  <c r="G303" i="6"/>
  <c r="H303" i="6"/>
  <c r="K303" i="6"/>
  <c r="L303" i="6"/>
  <c r="F304" i="6"/>
  <c r="G304" i="6"/>
  <c r="H304" i="6"/>
  <c r="K304" i="6"/>
  <c r="L304" i="6"/>
  <c r="F305" i="6"/>
  <c r="G305" i="6"/>
  <c r="H305" i="6"/>
  <c r="K305" i="6"/>
  <c r="L305" i="6"/>
  <c r="F306" i="6"/>
  <c r="G306" i="6"/>
  <c r="H306" i="6"/>
  <c r="K306" i="6"/>
  <c r="L306" i="6"/>
  <c r="F308" i="6"/>
  <c r="G308" i="6"/>
  <c r="K308" i="6"/>
  <c r="L308" i="6"/>
  <c r="F309" i="6"/>
  <c r="G309" i="6"/>
  <c r="K309" i="6"/>
  <c r="L309" i="6"/>
  <c r="F310" i="6"/>
  <c r="G310" i="6"/>
  <c r="K310" i="6"/>
  <c r="L310" i="6"/>
  <c r="F311" i="6"/>
  <c r="G311" i="6"/>
  <c r="K311" i="6"/>
  <c r="L311" i="6"/>
  <c r="F312" i="6"/>
  <c r="G312" i="6"/>
  <c r="K312" i="6"/>
  <c r="L312" i="6"/>
  <c r="F313" i="6"/>
  <c r="G313" i="6"/>
  <c r="K313" i="6"/>
  <c r="L313" i="6"/>
  <c r="F314" i="6"/>
  <c r="G314" i="6"/>
  <c r="K314" i="6"/>
  <c r="L314" i="6"/>
  <c r="F315" i="6"/>
  <c r="G315" i="6"/>
  <c r="K315" i="6"/>
  <c r="L315" i="6"/>
  <c r="F316" i="6"/>
  <c r="G316" i="6"/>
  <c r="K316" i="6"/>
  <c r="L316" i="6"/>
  <c r="F317" i="6"/>
  <c r="G317" i="6"/>
  <c r="K317" i="6"/>
  <c r="L317" i="6"/>
  <c r="F318" i="6"/>
  <c r="G318" i="6"/>
  <c r="K318" i="6"/>
  <c r="L318" i="6"/>
  <c r="F319" i="6"/>
  <c r="G319" i="6"/>
  <c r="K319" i="6"/>
  <c r="L319" i="6"/>
  <c r="F320" i="6"/>
  <c r="G320" i="6"/>
  <c r="K320" i="6"/>
  <c r="L320" i="6"/>
  <c r="F321" i="6"/>
  <c r="G321" i="6"/>
  <c r="K321" i="6"/>
  <c r="L321" i="6"/>
  <c r="F322" i="6"/>
  <c r="G322" i="6"/>
  <c r="K322" i="6"/>
  <c r="L322" i="6"/>
  <c r="F323" i="6"/>
  <c r="G323" i="6"/>
  <c r="K323" i="6"/>
  <c r="L323" i="6"/>
  <c r="F324" i="6"/>
  <c r="G324" i="6"/>
  <c r="K324" i="6"/>
  <c r="L324" i="6"/>
  <c r="F325" i="6"/>
  <c r="G325" i="6"/>
  <c r="K325" i="6"/>
  <c r="L325" i="6"/>
  <c r="L326" i="6"/>
  <c r="F327" i="6"/>
  <c r="G327" i="6"/>
  <c r="K327" i="6"/>
  <c r="L327" i="6"/>
  <c r="F328" i="6"/>
  <c r="G328" i="6"/>
  <c r="K328" i="6"/>
  <c r="L328" i="6"/>
  <c r="F329" i="6"/>
  <c r="G329" i="6"/>
  <c r="K329" i="6"/>
  <c r="L329" i="6"/>
  <c r="F330" i="6"/>
  <c r="G330" i="6"/>
  <c r="K330" i="6"/>
  <c r="L330" i="6"/>
  <c r="F331" i="6"/>
  <c r="G331" i="6"/>
  <c r="K331" i="6"/>
  <c r="L331" i="6"/>
  <c r="F332" i="6"/>
  <c r="G332" i="6"/>
  <c r="K332" i="6"/>
  <c r="L332" i="6"/>
  <c r="F333" i="6"/>
  <c r="G333" i="6"/>
  <c r="K333" i="6"/>
  <c r="L333" i="6"/>
  <c r="F334" i="6"/>
  <c r="G334" i="6"/>
  <c r="K334" i="6"/>
  <c r="L334" i="6"/>
  <c r="F335" i="6"/>
  <c r="G335" i="6"/>
  <c r="K335" i="6"/>
  <c r="L335" i="6"/>
  <c r="F336" i="6"/>
  <c r="G336" i="6"/>
  <c r="K336" i="6"/>
  <c r="L336" i="6"/>
  <c r="F337" i="6"/>
  <c r="G337" i="6"/>
  <c r="K337" i="6"/>
  <c r="L337" i="6"/>
  <c r="F338" i="6"/>
  <c r="G338" i="6"/>
  <c r="K338" i="6"/>
  <c r="L338" i="6"/>
  <c r="F339" i="6"/>
  <c r="G339" i="6"/>
  <c r="K339" i="6"/>
  <c r="L339" i="6"/>
  <c r="F340" i="6"/>
  <c r="G340" i="6"/>
  <c r="K340" i="6"/>
  <c r="L340" i="6"/>
  <c r="F341" i="6"/>
  <c r="G341" i="6"/>
  <c r="K341" i="6"/>
  <c r="L341" i="6"/>
  <c r="F342" i="6"/>
  <c r="G342" i="6"/>
  <c r="K342" i="6"/>
  <c r="L342" i="6"/>
  <c r="F343" i="6"/>
  <c r="G343" i="6"/>
  <c r="K343" i="6"/>
  <c r="L343" i="6"/>
  <c r="F344" i="6"/>
  <c r="G344" i="6"/>
  <c r="K344" i="6"/>
  <c r="L344" i="6"/>
  <c r="F345" i="6"/>
  <c r="G345" i="6"/>
  <c r="K345" i="6"/>
  <c r="L345" i="6"/>
  <c r="F346" i="6"/>
  <c r="G346" i="6"/>
  <c r="K346" i="6"/>
  <c r="L346" i="6"/>
  <c r="F347" i="6"/>
  <c r="G347" i="6"/>
  <c r="K347" i="6"/>
  <c r="L347" i="6"/>
  <c r="F348" i="6"/>
  <c r="G348" i="6"/>
  <c r="K348" i="6"/>
  <c r="L348" i="6"/>
  <c r="F349" i="6"/>
  <c r="G349" i="6"/>
  <c r="K349" i="6"/>
  <c r="L349" i="6"/>
  <c r="F350" i="6"/>
  <c r="G350" i="6"/>
  <c r="K350" i="6"/>
  <c r="L350" i="6"/>
  <c r="F351" i="6"/>
  <c r="G351" i="6"/>
  <c r="K351" i="6"/>
  <c r="L351" i="6"/>
  <c r="F352" i="6"/>
  <c r="G352" i="6"/>
  <c r="K352" i="6"/>
  <c r="L352" i="6"/>
  <c r="F353" i="6"/>
  <c r="G353" i="6"/>
  <c r="K353" i="6"/>
  <c r="L353" i="6"/>
  <c r="F354" i="6"/>
  <c r="G354" i="6"/>
  <c r="K354" i="6"/>
  <c r="L354" i="6"/>
  <c r="F355" i="6"/>
  <c r="G355" i="6"/>
  <c r="L355" i="6"/>
  <c r="F356" i="6"/>
  <c r="G356" i="6"/>
  <c r="L356" i="6"/>
  <c r="F357" i="6"/>
  <c r="G357" i="6"/>
  <c r="L357" i="6"/>
  <c r="K358" i="6"/>
  <c r="F359" i="6"/>
  <c r="G359" i="6"/>
  <c r="K359" i="6"/>
  <c r="F360" i="6"/>
  <c r="G360" i="6"/>
  <c r="K360" i="6"/>
  <c r="F361" i="6"/>
  <c r="G361" i="6"/>
  <c r="K361" i="6"/>
  <c r="C6" i="18"/>
  <c r="G6" i="18"/>
  <c r="K6" i="18"/>
  <c r="O6" i="18"/>
  <c r="G7" i="18"/>
  <c r="J7" i="18"/>
  <c r="K7" i="18"/>
  <c r="N7" i="18"/>
  <c r="O7" i="18"/>
  <c r="R7" i="18"/>
  <c r="S7" i="18"/>
  <c r="T7" i="18"/>
  <c r="T8" i="18"/>
  <c r="T9" i="18"/>
  <c r="G10" i="18"/>
  <c r="K10" i="18"/>
  <c r="O10" i="18"/>
  <c r="C11" i="18"/>
  <c r="D11" i="18"/>
  <c r="E11" i="18"/>
  <c r="F11" i="18"/>
  <c r="K11" i="18"/>
  <c r="N11" i="18"/>
  <c r="O11" i="18"/>
  <c r="R11" i="18"/>
  <c r="S11" i="18"/>
  <c r="T11" i="18"/>
  <c r="D12" i="18"/>
  <c r="E12" i="18"/>
  <c r="T12" i="18"/>
  <c r="D13" i="18"/>
  <c r="E13" i="18"/>
  <c r="T13" i="18"/>
  <c r="C14" i="18"/>
  <c r="K14" i="18"/>
  <c r="O14" i="18"/>
  <c r="C15" i="18"/>
  <c r="D15" i="18"/>
  <c r="E15" i="18"/>
  <c r="F15" i="18"/>
  <c r="G15" i="18"/>
  <c r="H15" i="18"/>
  <c r="I15" i="18"/>
  <c r="J15" i="18"/>
  <c r="O15" i="18"/>
  <c r="R15" i="18"/>
  <c r="S15" i="18"/>
  <c r="T15" i="18"/>
  <c r="D16" i="18"/>
  <c r="E16" i="18"/>
  <c r="H16" i="18"/>
  <c r="I16" i="18"/>
  <c r="T16" i="18"/>
  <c r="D17" i="18"/>
  <c r="E17" i="18"/>
  <c r="H17" i="18"/>
  <c r="I17" i="18"/>
  <c r="T17" i="18"/>
  <c r="C18" i="18"/>
  <c r="G18" i="18"/>
  <c r="O18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S19" i="18"/>
  <c r="T19" i="18"/>
  <c r="D20" i="18"/>
  <c r="E20" i="18"/>
  <c r="H20" i="18"/>
  <c r="I20" i="18"/>
  <c r="L20" i="18"/>
  <c r="M20" i="18"/>
  <c r="T20" i="18"/>
  <c r="D21" i="18"/>
  <c r="E21" i="18"/>
  <c r="H21" i="18"/>
  <c r="I21" i="18"/>
  <c r="L21" i="18"/>
  <c r="M21" i="18"/>
  <c r="T21" i="18"/>
  <c r="C22" i="18"/>
  <c r="G22" i="18"/>
  <c r="K22" i="18"/>
  <c r="C6" i="13"/>
  <c r="G6" i="13"/>
  <c r="K6" i="13"/>
  <c r="O6" i="13"/>
  <c r="G7" i="13"/>
  <c r="J7" i="13"/>
  <c r="K7" i="13"/>
  <c r="N7" i="13"/>
  <c r="O7" i="13"/>
  <c r="R7" i="13"/>
  <c r="S7" i="13"/>
  <c r="T7" i="13"/>
  <c r="T9" i="13"/>
  <c r="T10" i="13"/>
  <c r="G12" i="13"/>
  <c r="K12" i="13"/>
  <c r="O12" i="13"/>
  <c r="C13" i="13"/>
  <c r="D13" i="13"/>
  <c r="E13" i="13"/>
  <c r="F13" i="13"/>
  <c r="K13" i="13"/>
  <c r="N13" i="13"/>
  <c r="O13" i="13"/>
  <c r="R13" i="13"/>
  <c r="S13" i="13"/>
  <c r="T13" i="13"/>
  <c r="D14" i="13"/>
  <c r="E14" i="13"/>
  <c r="D15" i="13"/>
  <c r="E15" i="13"/>
  <c r="T15" i="13"/>
  <c r="D16" i="13"/>
  <c r="E16" i="13"/>
  <c r="T16" i="13"/>
  <c r="D17" i="13"/>
  <c r="E17" i="13"/>
  <c r="C18" i="13"/>
  <c r="K18" i="13"/>
  <c r="O18" i="13"/>
  <c r="C19" i="13"/>
  <c r="D19" i="13"/>
  <c r="E19" i="13"/>
  <c r="F19" i="13"/>
  <c r="G19" i="13"/>
  <c r="H19" i="13"/>
  <c r="I19" i="13"/>
  <c r="J19" i="13"/>
  <c r="O19" i="13"/>
  <c r="R19" i="13"/>
  <c r="S19" i="13"/>
  <c r="T19" i="13"/>
  <c r="D20" i="13"/>
  <c r="E20" i="13"/>
  <c r="H20" i="13"/>
  <c r="I20" i="13"/>
  <c r="D21" i="13"/>
  <c r="E21" i="13"/>
  <c r="H21" i="13"/>
  <c r="I21" i="13"/>
  <c r="T21" i="13"/>
  <c r="D22" i="13"/>
  <c r="E22" i="13"/>
  <c r="H22" i="13"/>
  <c r="I22" i="13"/>
  <c r="T22" i="13"/>
  <c r="D23" i="13"/>
  <c r="E23" i="13"/>
  <c r="H23" i="13"/>
  <c r="I23" i="13"/>
  <c r="C24" i="13"/>
  <c r="G24" i="13"/>
  <c r="O24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S25" i="13"/>
  <c r="T25" i="13"/>
  <c r="D26" i="13"/>
  <c r="E26" i="13"/>
  <c r="H26" i="13"/>
  <c r="I26" i="13"/>
  <c r="L26" i="13"/>
  <c r="M26" i="13"/>
  <c r="D27" i="13"/>
  <c r="E27" i="13"/>
  <c r="H27" i="13"/>
  <c r="I27" i="13"/>
  <c r="L27" i="13"/>
  <c r="M27" i="13"/>
  <c r="T27" i="13"/>
  <c r="D28" i="13"/>
  <c r="E28" i="13"/>
  <c r="H28" i="13"/>
  <c r="I28" i="13"/>
  <c r="L28" i="13"/>
  <c r="M28" i="13"/>
  <c r="T28" i="13"/>
  <c r="D29" i="13"/>
  <c r="E29" i="13"/>
  <c r="H29" i="13"/>
  <c r="I29" i="13"/>
  <c r="L29" i="13"/>
  <c r="M29" i="13"/>
  <c r="C30" i="13"/>
  <c r="G30" i="13"/>
  <c r="K30" i="13"/>
  <c r="C5" i="19"/>
  <c r="G5" i="19"/>
  <c r="K5" i="19"/>
  <c r="G6" i="19"/>
  <c r="K6" i="19"/>
  <c r="P8" i="19"/>
  <c r="D10" i="19"/>
  <c r="E10" i="19"/>
  <c r="K10" i="19"/>
  <c r="N10" i="19" s="1"/>
  <c r="D11" i="19"/>
  <c r="E11" i="19"/>
  <c r="D12" i="19"/>
  <c r="E12" i="19"/>
  <c r="D14" i="19"/>
  <c r="E14" i="19"/>
  <c r="H14" i="19"/>
  <c r="I14" i="19"/>
  <c r="J14" i="19"/>
  <c r="D15" i="19"/>
  <c r="E15" i="19"/>
  <c r="H15" i="19"/>
  <c r="I15" i="19"/>
  <c r="D16" i="19"/>
  <c r="E16" i="19"/>
  <c r="H16" i="19"/>
  <c r="I16" i="19"/>
  <c r="C19" i="19"/>
  <c r="G19" i="19"/>
  <c r="K19" i="19"/>
  <c r="G20" i="19"/>
  <c r="K20" i="19"/>
  <c r="F28" i="19" s="1"/>
  <c r="P22" i="19"/>
  <c r="K24" i="19"/>
  <c r="N24" i="19" s="1"/>
  <c r="E26" i="19"/>
  <c r="P26" i="19"/>
  <c r="D28" i="19"/>
  <c r="E28" i="19"/>
  <c r="H28" i="19"/>
  <c r="I28" i="19"/>
  <c r="J28" i="19"/>
  <c r="D29" i="19"/>
  <c r="E29" i="19"/>
  <c r="H29" i="19"/>
  <c r="I29" i="19"/>
  <c r="D30" i="19"/>
  <c r="E30" i="19"/>
  <c r="H30" i="19"/>
  <c r="I30" i="19"/>
  <c r="C36" i="19"/>
  <c r="C39" i="19" s="1"/>
  <c r="C42" i="19"/>
  <c r="C48" i="19"/>
  <c r="E7" i="17"/>
  <c r="I7" i="17"/>
  <c r="Q7" i="17"/>
  <c r="M8" i="17"/>
  <c r="Q8" i="17"/>
  <c r="T8" i="17" s="1"/>
  <c r="W10" i="17"/>
  <c r="F12" i="17"/>
  <c r="G12" i="17"/>
  <c r="M12" i="17"/>
  <c r="Q12" i="17"/>
  <c r="F13" i="17"/>
  <c r="G13" i="17"/>
  <c r="F14" i="17"/>
  <c r="G14" i="17"/>
  <c r="F16" i="17"/>
  <c r="G16" i="17"/>
  <c r="J16" i="17"/>
  <c r="K16" i="17"/>
  <c r="Q16" i="17"/>
  <c r="F17" i="17"/>
  <c r="G17" i="17"/>
  <c r="J17" i="17"/>
  <c r="K17" i="17"/>
  <c r="F18" i="17"/>
  <c r="G18" i="17"/>
  <c r="J18" i="17"/>
  <c r="K18" i="17"/>
  <c r="W18" i="17"/>
  <c r="F20" i="17"/>
  <c r="G20" i="17"/>
  <c r="H20" i="17"/>
  <c r="J20" i="17"/>
  <c r="K20" i="17"/>
  <c r="N20" i="17"/>
  <c r="O20" i="17"/>
  <c r="F21" i="17"/>
  <c r="G21" i="17"/>
  <c r="J21" i="17"/>
  <c r="K21" i="17"/>
  <c r="N21" i="17"/>
  <c r="O21" i="17"/>
  <c r="F22" i="17"/>
  <c r="G22" i="17"/>
  <c r="J22" i="17"/>
  <c r="K22" i="17"/>
  <c r="N22" i="17"/>
  <c r="O22" i="17"/>
  <c r="E7" i="16"/>
  <c r="I7" i="16"/>
  <c r="M7" i="16"/>
  <c r="I8" i="16"/>
  <c r="M8" i="16"/>
  <c r="S11" i="16"/>
  <c r="F14" i="16"/>
  <c r="G14" i="16"/>
  <c r="M14" i="16"/>
  <c r="F15" i="16"/>
  <c r="G15" i="16"/>
  <c r="F16" i="16"/>
  <c r="G16" i="16"/>
  <c r="F17" i="16"/>
  <c r="G17" i="16"/>
  <c r="F18" i="16"/>
  <c r="G18" i="16"/>
  <c r="S17" i="16" s="1"/>
  <c r="F20" i="16"/>
  <c r="G20" i="16"/>
  <c r="F21" i="16"/>
  <c r="G21" i="16"/>
  <c r="F22" i="16"/>
  <c r="G22" i="16"/>
  <c r="F23" i="16"/>
  <c r="G23" i="16"/>
  <c r="F24" i="16"/>
  <c r="G24" i="16"/>
  <c r="E9" i="3"/>
  <c r="H9" i="3" s="1"/>
  <c r="N12" i="3"/>
  <c r="E15" i="3"/>
  <c r="H15" i="3" s="1"/>
  <c r="N18" i="3"/>
  <c r="N24" i="3"/>
  <c r="D6" i="21"/>
  <c r="E6" i="21"/>
  <c r="I6" i="21"/>
  <c r="D7" i="21"/>
  <c r="E7" i="21"/>
  <c r="I7" i="21"/>
  <c r="J7" i="21"/>
  <c r="D8" i="21"/>
  <c r="E8" i="21"/>
  <c r="I8" i="21"/>
  <c r="J8" i="21"/>
  <c r="D9" i="21"/>
  <c r="E9" i="21"/>
  <c r="I10" i="21"/>
  <c r="J10" i="21"/>
  <c r="D11" i="21"/>
  <c r="E11" i="21"/>
  <c r="I11" i="21"/>
  <c r="J11" i="21"/>
  <c r="D12" i="21"/>
  <c r="I12" i="21"/>
  <c r="J12" i="21"/>
  <c r="D13" i="21"/>
  <c r="E13" i="21"/>
  <c r="D14" i="21"/>
  <c r="E14" i="21"/>
  <c r="I16" i="21"/>
  <c r="J16" i="21"/>
  <c r="I18" i="21"/>
  <c r="J18" i="21"/>
  <c r="D19" i="21"/>
  <c r="E19" i="21"/>
  <c r="I19" i="21"/>
  <c r="J19" i="21"/>
  <c r="D20" i="21"/>
  <c r="E20" i="21"/>
  <c r="I20" i="21"/>
  <c r="J20" i="21"/>
  <c r="D21" i="21"/>
  <c r="E21" i="21"/>
  <c r="D22" i="21"/>
  <c r="E22" i="21"/>
  <c r="I22" i="21"/>
  <c r="I23" i="21"/>
  <c r="J23" i="21"/>
  <c r="E24" i="21"/>
  <c r="I24" i="21"/>
  <c r="J24" i="21"/>
  <c r="E25" i="21"/>
  <c r="E26" i="21"/>
  <c r="I26" i="21"/>
  <c r="E27" i="21"/>
  <c r="I27" i="21"/>
  <c r="I28" i="21"/>
  <c r="J28" i="21"/>
  <c r="D29" i="21"/>
  <c r="E29" i="21"/>
  <c r="D30" i="21"/>
  <c r="E30" i="21"/>
  <c r="D31" i="21"/>
  <c r="E31" i="21"/>
  <c r="D32" i="21"/>
  <c r="E32" i="21"/>
  <c r="D37" i="21"/>
  <c r="E37" i="21"/>
  <c r="D38" i="21"/>
  <c r="E38" i="21"/>
  <c r="D39" i="21"/>
  <c r="E39" i="21"/>
  <c r="D41" i="21"/>
  <c r="E41" i="21"/>
  <c r="D42" i="21"/>
  <c r="E42" i="21"/>
  <c r="D43" i="21"/>
  <c r="E43" i="21"/>
  <c r="D45" i="21"/>
  <c r="E45" i="21"/>
  <c r="D46" i="21"/>
  <c r="E46" i="21"/>
  <c r="D47" i="21"/>
  <c r="E47" i="21"/>
  <c r="D49" i="21"/>
  <c r="E49" i="21"/>
  <c r="D50" i="21"/>
  <c r="E50" i="21"/>
  <c r="D51" i="21"/>
  <c r="E51" i="21"/>
  <c r="C45" i="19" l="1"/>
  <c r="C51" i="19"/>
  <c r="T16" i="17"/>
  <c r="P20" i="17"/>
  <c r="M20" i="17"/>
  <c r="M23" i="17" s="1"/>
  <c r="Q19" i="17"/>
  <c r="P12" i="17"/>
  <c r="I16" i="17" s="1"/>
  <c r="L16" i="17"/>
  <c r="I19" i="17" s="1"/>
  <c r="M15" i="17"/>
  <c r="P8" i="17"/>
  <c r="E16" i="17" s="1"/>
  <c r="E19" i="17" s="1"/>
  <c r="H16" i="17"/>
  <c r="W17" i="17" s="1"/>
  <c r="H12" i="17"/>
  <c r="L8" i="17"/>
  <c r="E26" i="3"/>
  <c r="N21" i="3"/>
  <c r="P16" i="19"/>
  <c r="K13" i="19"/>
  <c r="G14" i="19"/>
  <c r="G17" i="19" s="1"/>
  <c r="E20" i="3"/>
  <c r="N15" i="3"/>
  <c r="E14" i="3"/>
  <c r="N9" i="3"/>
  <c r="L8" i="16"/>
  <c r="H14" i="16"/>
  <c r="J20" i="19"/>
  <c r="F24" i="19"/>
  <c r="W14" i="17"/>
  <c r="T12" i="17"/>
  <c r="L20" i="17"/>
  <c r="I20" i="17"/>
  <c r="I23" i="17" s="1"/>
  <c r="Q15" i="17"/>
  <c r="W22" i="17"/>
  <c r="E20" i="17"/>
  <c r="Q11" i="17"/>
  <c r="P12" i="19"/>
  <c r="N20" i="19"/>
  <c r="K23" i="19" s="1"/>
  <c r="P8" i="16"/>
  <c r="H20" i="16"/>
  <c r="J6" i="19"/>
  <c r="F10" i="19"/>
  <c r="N6" i="19"/>
  <c r="F14" i="19"/>
  <c r="S23" i="16"/>
  <c r="P14" i="16"/>
  <c r="L20" i="16"/>
  <c r="P30" i="19"/>
  <c r="G28" i="19"/>
  <c r="E12" i="17" l="1"/>
  <c r="I11" i="17"/>
  <c r="U8" i="17" s="1"/>
  <c r="W9" i="17"/>
  <c r="S10" i="16"/>
  <c r="E14" i="16"/>
  <c r="I13" i="16"/>
  <c r="C24" i="19"/>
  <c r="G23" i="19"/>
  <c r="W16" i="17"/>
  <c r="U16" i="17"/>
  <c r="E23" i="17"/>
  <c r="W21" i="17"/>
  <c r="W8" i="17"/>
  <c r="P21" i="19"/>
  <c r="C28" i="19"/>
  <c r="O20" i="19"/>
  <c r="P20" i="19"/>
  <c r="E20" i="16"/>
  <c r="E25" i="16" s="1"/>
  <c r="M13" i="16"/>
  <c r="S8" i="16"/>
  <c r="Q8" i="16"/>
  <c r="P7" i="19"/>
  <c r="C10" i="19"/>
  <c r="G9" i="19"/>
  <c r="P11" i="19"/>
  <c r="C13" i="19"/>
  <c r="C14" i="19"/>
  <c r="K9" i="19"/>
  <c r="C17" i="19"/>
  <c r="P15" i="19"/>
  <c r="P6" i="19"/>
  <c r="O6" i="19"/>
  <c r="M19" i="16"/>
  <c r="I20" i="16"/>
  <c r="G31" i="19"/>
  <c r="W13" i="17" l="1"/>
  <c r="E15" i="17"/>
  <c r="S16" i="16"/>
  <c r="E19" i="16"/>
  <c r="P25" i="19"/>
  <c r="C27" i="19"/>
  <c r="U20" i="17"/>
  <c r="W20" i="17"/>
  <c r="C31" i="19"/>
  <c r="P29" i="19"/>
  <c r="P10" i="19"/>
  <c r="O10" i="19"/>
  <c r="O14" i="19"/>
  <c r="P14" i="19"/>
  <c r="I25" i="16"/>
  <c r="S22" i="16"/>
  <c r="Q20" i="16"/>
  <c r="S20" i="16"/>
  <c r="U12" i="17" l="1"/>
  <c r="W12" i="17"/>
  <c r="S14" i="16"/>
  <c r="Q14" i="16"/>
  <c r="P24" i="19"/>
  <c r="O24" i="19"/>
  <c r="P28" i="19"/>
  <c r="O28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862ADE-998A-49B4-8213-372AB31489FC}" name="接続" type="4" refreshedVersion="2" background="1" saveData="1">
    <webPr sourceData="1" parsePre="1" consecutive="1" xl2000="1" url="http://h-teniss.web.infoseek.co.jp/2011ouzadoro.files/sheet004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<sst xmlns="http://schemas.openxmlformats.org/spreadsheetml/2006/main" count="2827" uniqueCount="1310">
  <si>
    <t>うさぎとかめの集い</t>
    <rPh sb="7" eb="8">
      <t>ツド</t>
    </rPh>
    <phoneticPr fontId="2"/>
  </si>
  <si>
    <t>近江八幡市</t>
  </si>
  <si>
    <t>東近江市</t>
  </si>
  <si>
    <t>ぼんズ</t>
    <phoneticPr fontId="2"/>
  </si>
  <si>
    <t>男</t>
  </si>
  <si>
    <t>坪田</t>
  </si>
  <si>
    <t>女</t>
  </si>
  <si>
    <t>山本</t>
  </si>
  <si>
    <t>廣瀬</t>
  </si>
  <si>
    <t>智也</t>
  </si>
  <si>
    <t>太田</t>
  </si>
  <si>
    <t>圭亮</t>
  </si>
  <si>
    <t>馬場</t>
  </si>
  <si>
    <t>英年</t>
  </si>
  <si>
    <t>村尾</t>
  </si>
  <si>
    <t>彰了</t>
  </si>
  <si>
    <t>宮道</t>
  </si>
  <si>
    <t>祐介</t>
  </si>
  <si>
    <t>曽我</t>
  </si>
  <si>
    <t>卓矢</t>
  </si>
  <si>
    <t>牛尾</t>
  </si>
  <si>
    <t>紳之介</t>
  </si>
  <si>
    <t>川上</t>
  </si>
  <si>
    <t>Kテニス</t>
  </si>
  <si>
    <t>真嘉</t>
  </si>
  <si>
    <t>山口</t>
  </si>
  <si>
    <t>直彦</t>
  </si>
  <si>
    <t>福永</t>
  </si>
  <si>
    <t>裕美</t>
  </si>
  <si>
    <t>村田八日市</t>
  </si>
  <si>
    <t>杉山</t>
  </si>
  <si>
    <t>邦夫</t>
  </si>
  <si>
    <t>英二</t>
  </si>
  <si>
    <t>純也</t>
  </si>
  <si>
    <t>浅田</t>
  </si>
  <si>
    <t>隆昭</t>
  </si>
  <si>
    <t>竹下</t>
  </si>
  <si>
    <t>うさかめ</t>
  </si>
  <si>
    <t>村田野洲</t>
  </si>
  <si>
    <t>王座戦　歴代入賞チーム</t>
    <rPh sb="0" eb="2">
      <t>オウザ</t>
    </rPh>
    <rPh sb="2" eb="3">
      <t>セン</t>
    </rPh>
    <rPh sb="6" eb="8">
      <t>ニュウショウ</t>
    </rPh>
    <phoneticPr fontId="2"/>
  </si>
  <si>
    <t>大会年度</t>
  </si>
  <si>
    <t>男子優勝</t>
  </si>
  <si>
    <t>男子準優勝</t>
  </si>
  <si>
    <t>女子優勝</t>
  </si>
  <si>
    <t>女子準優勝</t>
  </si>
  <si>
    <t>八</t>
    <rPh sb="0" eb="1">
      <t>ハチ</t>
    </rPh>
    <phoneticPr fontId="2"/>
  </si>
  <si>
    <t xml:space="preserve">第　1回　1986 </t>
  </si>
  <si>
    <t>京セラ　Ａ</t>
  </si>
  <si>
    <t>ＪＡＣＫ</t>
  </si>
  <si>
    <t>ＪＡＣＫ　Ａ</t>
  </si>
  <si>
    <t>ミモザ　Ａ</t>
  </si>
  <si>
    <t>日</t>
    <rPh sb="0" eb="1">
      <t>ヒ</t>
    </rPh>
    <phoneticPr fontId="2"/>
  </si>
  <si>
    <t>第　2回　1987</t>
  </si>
  <si>
    <t>村田　Ｂ</t>
  </si>
  <si>
    <t>ＪＡＣＫ　Ｂ</t>
  </si>
  <si>
    <t>市</t>
    <rPh sb="0" eb="1">
      <t>イチ</t>
    </rPh>
    <phoneticPr fontId="2"/>
  </si>
  <si>
    <t>第　3回　1988</t>
  </si>
  <si>
    <t>京セラ八日市</t>
  </si>
  <si>
    <t>ミモザ</t>
  </si>
  <si>
    <t>コスモス　Ｂ</t>
  </si>
  <si>
    <t>第　4回　1989</t>
  </si>
  <si>
    <t>彦根ＴＣ</t>
  </si>
  <si>
    <t>第　5回　1990</t>
  </si>
  <si>
    <t>村田</t>
  </si>
  <si>
    <t>第　６回　1991</t>
  </si>
  <si>
    <t>村田野洲　Ａ</t>
  </si>
  <si>
    <t>スクリーン</t>
  </si>
  <si>
    <t>松下電器</t>
  </si>
  <si>
    <t>第　７回　1992</t>
  </si>
  <si>
    <t>第　８回　1993</t>
  </si>
  <si>
    <t>第　９回　1994</t>
  </si>
  <si>
    <t>第１０回　1995</t>
  </si>
  <si>
    <t>第１１回　1996</t>
  </si>
  <si>
    <t>彦根グリーン</t>
  </si>
  <si>
    <t>Kﾃﾆｽｶﾚｯｼﾞ水</t>
  </si>
  <si>
    <t>第１２回　1997</t>
  </si>
  <si>
    <t>第１３回　1998</t>
  </si>
  <si>
    <t>村田八日市　Ａ</t>
  </si>
  <si>
    <t>Kﾃﾆｽｶﾚｯｼﾞ火</t>
  </si>
  <si>
    <t>Kﾃﾆｽｶﾚｯｼﾞ　Ｂ</t>
  </si>
  <si>
    <t>第１４回　1999</t>
  </si>
  <si>
    <t>ＪＡＣＫ　Ｊｒ</t>
  </si>
  <si>
    <t>Kﾃﾆｽｶﾚｯｼﾞ月</t>
  </si>
  <si>
    <t>Kﾃﾆｽｶﾚｯｼﾞ　Ａ</t>
  </si>
  <si>
    <t>第１５回　2000</t>
  </si>
  <si>
    <t>Kﾃﾆｽ &amp; H.S</t>
  </si>
  <si>
    <t>Kﾃﾆｽ &amp; T.U</t>
  </si>
  <si>
    <t>第１6回　2001</t>
  </si>
  <si>
    <t>Ｋﾃﾆｽｶﾚｯｼﾞ　Ａ</t>
  </si>
  <si>
    <t>ＪＡＣＫ　ＯＧ</t>
  </si>
  <si>
    <t>第１７回　2002</t>
  </si>
  <si>
    <t>東山　Ａ</t>
  </si>
  <si>
    <t>ボスセブン</t>
  </si>
  <si>
    <t>第１８回　2003</t>
  </si>
  <si>
    <t>球姫JOY290</t>
  </si>
  <si>
    <t>花より団子</t>
  </si>
  <si>
    <t>球姫JOYフリー</t>
  </si>
  <si>
    <t>第１９回　2004</t>
  </si>
  <si>
    <t>More ＆ More</t>
  </si>
  <si>
    <t>ﾃﾆｽｼﾞｬﾗﾝJr</t>
  </si>
  <si>
    <t>東</t>
    <rPh sb="0" eb="1">
      <t>ヒガシ</t>
    </rPh>
    <phoneticPr fontId="2"/>
  </si>
  <si>
    <t>第１回    2005</t>
  </si>
  <si>
    <t>アジア庭球倶楽部</t>
  </si>
  <si>
    <t>アドバンス</t>
  </si>
  <si>
    <t>近</t>
    <rPh sb="0" eb="1">
      <t>キン</t>
    </rPh>
    <phoneticPr fontId="2"/>
  </si>
  <si>
    <t>第2回    2006</t>
  </si>
  <si>
    <t>Kﾃﾆｽｶﾚｯｼﾞ</t>
  </si>
  <si>
    <t>Pin. TC</t>
  </si>
  <si>
    <t>コスモンB</t>
  </si>
  <si>
    <t>Ｋﾃﾆｽｶﾚｯｼﾞ　B</t>
  </si>
  <si>
    <t>江</t>
    <rPh sb="0" eb="1">
      <t>エ</t>
    </rPh>
    <phoneticPr fontId="2"/>
  </si>
  <si>
    <t>第3回    2007</t>
  </si>
  <si>
    <t>KﾃﾆｽｶﾚｯｼﾞA</t>
  </si>
  <si>
    <t>TTテニス</t>
  </si>
  <si>
    <t>市</t>
    <rPh sb="0" eb="1">
      <t>シ</t>
    </rPh>
    <phoneticPr fontId="2"/>
  </si>
  <si>
    <t>第4回    2008</t>
  </si>
  <si>
    <t>第5回    2009</t>
  </si>
  <si>
    <t>彦根グリーンTC</t>
  </si>
  <si>
    <t>フレンズ</t>
  </si>
  <si>
    <t>第6回    2010</t>
  </si>
  <si>
    <t>Kﾃﾆｽｶﾚｯｼﾞ　B</t>
  </si>
  <si>
    <t>第7回　　2011</t>
    <rPh sb="0" eb="1">
      <t>ダイ</t>
    </rPh>
    <rPh sb="2" eb="3">
      <t>カイ</t>
    </rPh>
    <phoneticPr fontId="2"/>
  </si>
  <si>
    <t>第8回2012.10.7</t>
    <rPh sb="0" eb="1">
      <t>ダイ</t>
    </rPh>
    <rPh sb="2" eb="3">
      <t>カイ</t>
    </rPh>
    <phoneticPr fontId="2"/>
  </si>
  <si>
    <t>グリふぃんA</t>
    <phoneticPr fontId="2"/>
  </si>
  <si>
    <t>ぼんズ</t>
    <phoneticPr fontId="2"/>
  </si>
  <si>
    <t>グリふぃんA</t>
    <phoneticPr fontId="2"/>
  </si>
  <si>
    <t>彦根市</t>
  </si>
  <si>
    <t>長浜市</t>
  </si>
  <si>
    <t>守山市</t>
  </si>
  <si>
    <t>き０２</t>
  </si>
  <si>
    <t>き０４</t>
  </si>
  <si>
    <t>き０５</t>
  </si>
  <si>
    <t>き０６</t>
  </si>
  <si>
    <t>き０７</t>
  </si>
  <si>
    <t>き０８</t>
  </si>
  <si>
    <t>き０９</t>
  </si>
  <si>
    <t>き１０</t>
  </si>
  <si>
    <t>き１１</t>
  </si>
  <si>
    <t>き１２</t>
  </si>
  <si>
    <t>き１３</t>
  </si>
  <si>
    <t>き１４</t>
  </si>
  <si>
    <t>き１５</t>
  </si>
  <si>
    <t>き１６</t>
  </si>
  <si>
    <t>き１７</t>
  </si>
  <si>
    <t>き１８</t>
  </si>
  <si>
    <t>き１９</t>
  </si>
  <si>
    <t>き２１</t>
  </si>
  <si>
    <t>き２３</t>
  </si>
  <si>
    <t>き２４</t>
  </si>
  <si>
    <t>き２５</t>
  </si>
  <si>
    <t>き２６</t>
  </si>
  <si>
    <t>き２７</t>
  </si>
  <si>
    <t>き２８</t>
  </si>
  <si>
    <t>き２９</t>
  </si>
  <si>
    <t>き３０</t>
  </si>
  <si>
    <t>き３１</t>
  </si>
  <si>
    <t>き３２</t>
  </si>
  <si>
    <t>き３３</t>
  </si>
  <si>
    <t>き３４</t>
  </si>
  <si>
    <t>け０１</t>
  </si>
  <si>
    <t>稲岡</t>
  </si>
  <si>
    <t>和紀</t>
  </si>
  <si>
    <t>け０３</t>
  </si>
  <si>
    <t>け０４</t>
  </si>
  <si>
    <t>け０５</t>
  </si>
  <si>
    <t>け０７</t>
  </si>
  <si>
    <t>け０８</t>
  </si>
  <si>
    <t>け０９</t>
  </si>
  <si>
    <t>上村</t>
  </si>
  <si>
    <t>け１０</t>
  </si>
  <si>
    <t>　武</t>
  </si>
  <si>
    <t>け１１</t>
  </si>
  <si>
    <t>悠作</t>
  </si>
  <si>
    <t>け１２</t>
  </si>
  <si>
    <t>け１３</t>
  </si>
  <si>
    <t>け１４</t>
  </si>
  <si>
    <t>け１５</t>
  </si>
  <si>
    <t>け１６</t>
  </si>
  <si>
    <t>け１７</t>
  </si>
  <si>
    <t>け１８</t>
  </si>
  <si>
    <t>け１９</t>
  </si>
  <si>
    <t>三重県</t>
  </si>
  <si>
    <t>け２０</t>
  </si>
  <si>
    <t>け２１</t>
  </si>
  <si>
    <t>け２２</t>
  </si>
  <si>
    <t>森永</t>
  </si>
  <si>
    <t>洋介</t>
  </si>
  <si>
    <t>辰巳</t>
  </si>
  <si>
    <t>悟朗</t>
  </si>
  <si>
    <t>ぷ０３</t>
  </si>
  <si>
    <t>ぷ０４</t>
  </si>
  <si>
    <t>ぷ０５</t>
  </si>
  <si>
    <t>ぷ０６</t>
  </si>
  <si>
    <t>ぷ０７</t>
  </si>
  <si>
    <t>ぷ０８</t>
  </si>
  <si>
    <t>ぷ０９</t>
  </si>
  <si>
    <t>ぷ１０</t>
  </si>
  <si>
    <t>ぷ１１</t>
  </si>
  <si>
    <t>姫井</t>
  </si>
  <si>
    <t>野村</t>
  </si>
  <si>
    <t>良平</t>
  </si>
  <si>
    <t>う０３</t>
  </si>
  <si>
    <t>う０４</t>
  </si>
  <si>
    <t>う０５</t>
  </si>
  <si>
    <t>う０６</t>
  </si>
  <si>
    <t>う０７</t>
  </si>
  <si>
    <t>う０８</t>
  </si>
  <si>
    <t>う０９</t>
  </si>
  <si>
    <t>う１０</t>
  </si>
  <si>
    <t>う１１</t>
  </si>
  <si>
    <t>う１２</t>
  </si>
  <si>
    <t>う１３</t>
  </si>
  <si>
    <t>う１４</t>
  </si>
  <si>
    <t>う１５</t>
  </si>
  <si>
    <t>う１６</t>
  </si>
  <si>
    <t>う１７</t>
  </si>
  <si>
    <t>う１８</t>
  </si>
  <si>
    <t>う１９</t>
  </si>
  <si>
    <t>う２０</t>
  </si>
  <si>
    <t>う２１</t>
  </si>
  <si>
    <t>う２２</t>
  </si>
  <si>
    <t>う２３</t>
  </si>
  <si>
    <t>う２４</t>
  </si>
  <si>
    <t>う２５</t>
  </si>
  <si>
    <t>う２６</t>
  </si>
  <si>
    <t>う２７</t>
  </si>
  <si>
    <t>う２８</t>
  </si>
  <si>
    <t>う２９</t>
  </si>
  <si>
    <t>う３０</t>
  </si>
  <si>
    <t>う３１</t>
  </si>
  <si>
    <t>う３２</t>
  </si>
  <si>
    <t>う３３</t>
  </si>
  <si>
    <t>淳</t>
  </si>
  <si>
    <t>う３４</t>
  </si>
  <si>
    <t>う３５</t>
  </si>
  <si>
    <t>う３６</t>
  </si>
  <si>
    <t>う３７</t>
  </si>
  <si>
    <t>う３８</t>
  </si>
  <si>
    <t>う３９</t>
  </si>
  <si>
    <t>う４０</t>
  </si>
  <si>
    <t>う４１</t>
  </si>
  <si>
    <t>う４２</t>
  </si>
  <si>
    <t>う４３</t>
  </si>
  <si>
    <t>あ２０</t>
  </si>
  <si>
    <t>フレンズ</t>
    <phoneticPr fontId="2"/>
  </si>
  <si>
    <t>東近江グリフィンズ</t>
    <rPh sb="0" eb="3">
      <t>ヒガシオウミ</t>
    </rPh>
    <phoneticPr fontId="2"/>
  </si>
  <si>
    <t>あん０３</t>
  </si>
  <si>
    <t>あん０４</t>
  </si>
  <si>
    <t>あん０５</t>
  </si>
  <si>
    <t>あん０６</t>
  </si>
  <si>
    <t>あん０７</t>
  </si>
  <si>
    <t>あん０８</t>
  </si>
  <si>
    <t>あん０９</t>
  </si>
  <si>
    <t>あん１０</t>
  </si>
  <si>
    <t>あん１１</t>
  </si>
  <si>
    <t>あん１２</t>
  </si>
  <si>
    <t>あん１３</t>
  </si>
  <si>
    <t>あん１４</t>
  </si>
  <si>
    <t>あん１５</t>
  </si>
  <si>
    <t>あん１６</t>
  </si>
  <si>
    <t>あん１７</t>
  </si>
  <si>
    <t>あん１８</t>
  </si>
  <si>
    <t>あん１９</t>
  </si>
  <si>
    <t>あん２０</t>
  </si>
  <si>
    <t>あん２１</t>
  </si>
  <si>
    <t>あん２２</t>
  </si>
  <si>
    <t>あん２３</t>
  </si>
  <si>
    <t>あん２４</t>
  </si>
  <si>
    <t>あん２５</t>
  </si>
  <si>
    <t>あん２６</t>
  </si>
  <si>
    <t>第10回2014.10.14</t>
    <rPh sb="0" eb="1">
      <t>ダイ</t>
    </rPh>
    <rPh sb="3" eb="4">
      <t>カイ</t>
    </rPh>
    <phoneticPr fontId="2"/>
  </si>
  <si>
    <t>Kﾃﾆｽｶﾚｯｼﾞ</t>
    <phoneticPr fontId="2"/>
  </si>
  <si>
    <t>第11回2015.10.15</t>
    <rPh sb="0" eb="1">
      <t>ダイ</t>
    </rPh>
    <rPh sb="3" eb="4">
      <t>カイ</t>
    </rPh>
    <phoneticPr fontId="2"/>
  </si>
  <si>
    <t>フレンズY</t>
    <phoneticPr fontId="2"/>
  </si>
  <si>
    <t>うさかめ</t>
    <phoneticPr fontId="2"/>
  </si>
  <si>
    <t>第12回2016.10.16</t>
    <rPh sb="0" eb="1">
      <t>ダイ</t>
    </rPh>
    <rPh sb="3" eb="4">
      <t>カイ</t>
    </rPh>
    <phoneticPr fontId="2"/>
  </si>
  <si>
    <t>グリフィンズ</t>
    <phoneticPr fontId="2"/>
  </si>
  <si>
    <t>第13回2017.10.17</t>
    <rPh sb="0" eb="1">
      <t>ダイ</t>
    </rPh>
    <rPh sb="3" eb="4">
      <t>カイ</t>
    </rPh>
    <phoneticPr fontId="2"/>
  </si>
  <si>
    <t>第9回2013.10.8</t>
    <rPh sb="0" eb="1">
      <t>ダイ</t>
    </rPh>
    <rPh sb="2" eb="3">
      <t>カイ</t>
    </rPh>
    <phoneticPr fontId="2"/>
  </si>
  <si>
    <t>第14回2018.10.07</t>
    <rPh sb="0" eb="1">
      <t>ダイ</t>
    </rPh>
    <rPh sb="3" eb="4">
      <t>カイ</t>
    </rPh>
    <phoneticPr fontId="2"/>
  </si>
  <si>
    <t>あ０２</t>
  </si>
  <si>
    <t>あ０３</t>
  </si>
  <si>
    <t>あ０４</t>
  </si>
  <si>
    <t>あ０５</t>
  </si>
  <si>
    <t>あ０６</t>
  </si>
  <si>
    <t>あ０７</t>
  </si>
  <si>
    <t>あ０８</t>
  </si>
  <si>
    <t>あ０９</t>
  </si>
  <si>
    <t>あ１０</t>
  </si>
  <si>
    <t>あ１１</t>
  </si>
  <si>
    <t>あ１２</t>
  </si>
  <si>
    <t>あ１３</t>
  </si>
  <si>
    <t>あ１４</t>
  </si>
  <si>
    <t>あ１５</t>
  </si>
  <si>
    <t>あ１６</t>
  </si>
  <si>
    <t>あ１７</t>
  </si>
  <si>
    <t xml:space="preserve">傳樹 </t>
  </si>
  <si>
    <t>あ１８</t>
  </si>
  <si>
    <t>あ１９</t>
  </si>
  <si>
    <t>あ２１</t>
  </si>
  <si>
    <t>あ２２</t>
  </si>
  <si>
    <t>あ２３</t>
  </si>
  <si>
    <t>あ２４</t>
  </si>
  <si>
    <t>あ２５</t>
  </si>
  <si>
    <t>あ２６</t>
  </si>
  <si>
    <t>あ２７</t>
  </si>
  <si>
    <t>あ２８</t>
  </si>
  <si>
    <t>あ２９</t>
  </si>
  <si>
    <t>あ３０</t>
  </si>
  <si>
    <t>あ３１</t>
  </si>
  <si>
    <t>あ３２</t>
  </si>
  <si>
    <t>あぷ０２</t>
  </si>
  <si>
    <t>眞規子</t>
  </si>
  <si>
    <t>理恵子</t>
  </si>
  <si>
    <t>あん０２</t>
  </si>
  <si>
    <t>き０１</t>
  </si>
  <si>
    <t>匡志</t>
  </si>
  <si>
    <t>き０３</t>
  </si>
  <si>
    <t>翼</t>
  </si>
  <si>
    <t>き２０</t>
  </si>
  <si>
    <t>清水</t>
  </si>
  <si>
    <t>陽介</t>
  </si>
  <si>
    <t>き２２</t>
  </si>
  <si>
    <t>村西</t>
  </si>
  <si>
    <t>徹</t>
  </si>
  <si>
    <t>和樹</t>
  </si>
  <si>
    <t>大津市</t>
  </si>
  <si>
    <t>松村</t>
  </si>
  <si>
    <t>湖南市</t>
  </si>
  <si>
    <t>ぐ０４</t>
  </si>
  <si>
    <t>ぐ０５</t>
  </si>
  <si>
    <t>ぐ０６</t>
  </si>
  <si>
    <t>ぐ０７</t>
  </si>
  <si>
    <t>ぐ０８</t>
  </si>
  <si>
    <t>ぐ０９</t>
  </si>
  <si>
    <t>ぐ１０</t>
  </si>
  <si>
    <t>ぐ１１</t>
  </si>
  <si>
    <t>ぐ１２</t>
  </si>
  <si>
    <t>ぐ１３</t>
  </si>
  <si>
    <t>ぐ１４</t>
  </si>
  <si>
    <t>ぐ１５</t>
  </si>
  <si>
    <t>ぐ１６</t>
  </si>
  <si>
    <t>ぐ１７</t>
  </si>
  <si>
    <t>ぐ１８</t>
  </si>
  <si>
    <t>ぐ１９</t>
  </si>
  <si>
    <t>ぐ２０</t>
  </si>
  <si>
    <t>ぐ２１</t>
  </si>
  <si>
    <t>ぐ２２</t>
  </si>
  <si>
    <t>ぐ２３</t>
  </si>
  <si>
    <t>ぐ２４</t>
  </si>
  <si>
    <t>結果</t>
    <rPh sb="0" eb="2">
      <t>ケッカ</t>
    </rPh>
    <phoneticPr fontId="27"/>
  </si>
  <si>
    <t>勝ち試合率</t>
    <rPh sb="0" eb="1">
      <t>カ</t>
    </rPh>
    <rPh sb="2" eb="4">
      <t>シアイ</t>
    </rPh>
    <rPh sb="4" eb="5">
      <t>リツ</t>
    </rPh>
    <phoneticPr fontId="27"/>
  </si>
  <si>
    <t>ゲーム取得率</t>
    <rPh sb="3" eb="6">
      <t>シュトクリツ</t>
    </rPh>
    <phoneticPr fontId="27"/>
  </si>
  <si>
    <t>順位</t>
    <rPh sb="0" eb="2">
      <t>ジュンイ</t>
    </rPh>
    <phoneticPr fontId="27"/>
  </si>
  <si>
    <t>順位決定方法　①完了試合数　②勝数　③直接対決　④取得試合率（取得試合数/全試合数）</t>
  </si>
  <si>
    <t>すこやかの杜　8:45までに、すこやかの杜の本部に出席を届ける</t>
    <rPh sb="5" eb="6">
      <t>モリ</t>
    </rPh>
    <rPh sb="20" eb="21">
      <t>モリ</t>
    </rPh>
    <rPh sb="22" eb="24">
      <t>ホンブ</t>
    </rPh>
    <rPh sb="25" eb="27">
      <t>シュッセキ</t>
    </rPh>
    <rPh sb="28" eb="29">
      <t>トド</t>
    </rPh>
    <phoneticPr fontId="2"/>
  </si>
  <si>
    <t>OV50</t>
    <phoneticPr fontId="2"/>
  </si>
  <si>
    <t>第15回2019.10.6　</t>
    <phoneticPr fontId="2"/>
  </si>
  <si>
    <t>KﾃﾆｽｶﾚｯｼﾞＡ</t>
    <phoneticPr fontId="2"/>
  </si>
  <si>
    <t>フレンズA</t>
    <phoneticPr fontId="2"/>
  </si>
  <si>
    <t>フレンズB</t>
    <phoneticPr fontId="2"/>
  </si>
  <si>
    <t>第16回2020.10.4</t>
    <rPh sb="0" eb="1">
      <t>ダイ</t>
    </rPh>
    <rPh sb="3" eb="4">
      <t>カイ</t>
    </rPh>
    <phoneticPr fontId="2"/>
  </si>
  <si>
    <t>うさぎとかめの集いB</t>
    <rPh sb="7" eb="8">
      <t>ツド</t>
    </rPh>
    <phoneticPr fontId="2"/>
  </si>
  <si>
    <t>アンヴァーズ</t>
    <phoneticPr fontId="2"/>
  </si>
  <si>
    <t>男子OV50優勝</t>
    <phoneticPr fontId="2"/>
  </si>
  <si>
    <t>第17回2021.10.3</t>
    <rPh sb="0" eb="1">
      <t>ダイ</t>
    </rPh>
    <rPh sb="3" eb="4">
      <t>カイ</t>
    </rPh>
    <phoneticPr fontId="2"/>
  </si>
  <si>
    <t>うさぎとかめの集いA</t>
    <rPh sb="7" eb="8">
      <t>ツド</t>
    </rPh>
    <phoneticPr fontId="2"/>
  </si>
  <si>
    <t>グリフィンズS</t>
    <phoneticPr fontId="2"/>
  </si>
  <si>
    <t>村田TC</t>
    <rPh sb="0" eb="2">
      <t>ムラタ</t>
    </rPh>
    <phoneticPr fontId="2"/>
  </si>
  <si>
    <t>第18回2022.10.2</t>
    <rPh sb="0" eb="1">
      <t>ダイ</t>
    </rPh>
    <rPh sb="3" eb="4">
      <t>カイ</t>
    </rPh>
    <phoneticPr fontId="2"/>
  </si>
  <si>
    <t>青木</t>
  </si>
  <si>
    <t>あ３３</t>
  </si>
  <si>
    <t>佐野</t>
  </si>
  <si>
    <t>直美</t>
  </si>
  <si>
    <t>あ３４</t>
  </si>
  <si>
    <t>千代</t>
  </si>
  <si>
    <t>美由紀</t>
  </si>
  <si>
    <t>あ３５</t>
  </si>
  <si>
    <t>あ３６</t>
  </si>
  <si>
    <t>あ３７</t>
  </si>
  <si>
    <t>あ３８</t>
  </si>
  <si>
    <t>あ３９</t>
  </si>
  <si>
    <t>冨岡</t>
  </si>
  <si>
    <t>浩史</t>
  </si>
  <si>
    <t>西堀</t>
  </si>
  <si>
    <t>宇野</t>
  </si>
  <si>
    <t>泰三</t>
  </si>
  <si>
    <t>野洲市</t>
  </si>
  <si>
    <t>中澤</t>
  </si>
  <si>
    <t>由香</t>
  </si>
  <si>
    <t>あぷ０１</t>
  </si>
  <si>
    <t>あぷ０３</t>
  </si>
  <si>
    <t>あぷ０４</t>
  </si>
  <si>
    <t>あぷ０５</t>
  </si>
  <si>
    <t>あぷ０６</t>
  </si>
  <si>
    <t>あぷ０７</t>
  </si>
  <si>
    <t>あぷ０８</t>
  </si>
  <si>
    <t>あぷ０９</t>
  </si>
  <si>
    <t>あぷ１０</t>
  </si>
  <si>
    <t>あぷ１１</t>
  </si>
  <si>
    <t>あぷ１２</t>
  </si>
  <si>
    <t>あぷ１３</t>
  </si>
  <si>
    <t>あぷ１４</t>
  </si>
  <si>
    <t>あぷ１５</t>
  </si>
  <si>
    <t>あぷ１６</t>
  </si>
  <si>
    <t>あぷ１７</t>
  </si>
  <si>
    <t>あぷ１８</t>
  </si>
  <si>
    <t>あぷ１９</t>
  </si>
  <si>
    <t>あぷ２０</t>
  </si>
  <si>
    <t>あぷ２１</t>
  </si>
  <si>
    <t>あぷ２２</t>
  </si>
  <si>
    <t>あぷ２３</t>
  </si>
  <si>
    <t>あぷ２４</t>
  </si>
  <si>
    <t>あぷ２５</t>
  </si>
  <si>
    <t>あぷ２７</t>
  </si>
  <si>
    <t>脇坂</t>
  </si>
  <si>
    <t>上津</t>
  </si>
  <si>
    <t>慶和</t>
  </si>
  <si>
    <t>友喜</t>
  </si>
  <si>
    <t>薮内</t>
  </si>
  <si>
    <t>豪</t>
  </si>
  <si>
    <t>山田</t>
  </si>
  <si>
    <t>佳明</t>
  </si>
  <si>
    <t>小田</t>
  </si>
  <si>
    <t>紀彦</t>
  </si>
  <si>
    <t>越智</t>
  </si>
  <si>
    <t>友基</t>
  </si>
  <si>
    <t>辻本</t>
  </si>
  <si>
    <t>将士</t>
  </si>
  <si>
    <t>津曲</t>
  </si>
  <si>
    <t>崇志</t>
  </si>
  <si>
    <t>鍋内</t>
  </si>
  <si>
    <t>雄樹</t>
  </si>
  <si>
    <t>猪飼</t>
  </si>
  <si>
    <t>尚輝</t>
  </si>
  <si>
    <t>岡</t>
  </si>
  <si>
    <t>栄介</t>
  </si>
  <si>
    <t>三箇</t>
  </si>
  <si>
    <t>澤田</t>
  </si>
  <si>
    <t>純兵</t>
  </si>
  <si>
    <t>ぷ１２</t>
  </si>
  <si>
    <t>ぷ１３</t>
  </si>
  <si>
    <t>う４４</t>
  </si>
  <si>
    <t>う４５</t>
  </si>
  <si>
    <t>う４６</t>
  </si>
  <si>
    <t>一般リーグA</t>
    <rPh sb="0" eb="2">
      <t>イッパン</t>
    </rPh>
    <phoneticPr fontId="27"/>
  </si>
  <si>
    <t>アンヴァース</t>
    <phoneticPr fontId="2"/>
  </si>
  <si>
    <t>京セラTC-A</t>
    <rPh sb="0" eb="1">
      <t>キョウ</t>
    </rPh>
    <phoneticPr fontId="2"/>
  </si>
  <si>
    <t>1セットマッチ、ノーアドバンテージ方式、6-6タイブレーク</t>
    <rPh sb="17" eb="19">
      <t>ホウシキ</t>
    </rPh>
    <phoneticPr fontId="27"/>
  </si>
  <si>
    <t>第19回2023.10.1</t>
    <rPh sb="0" eb="1">
      <t>ダイ</t>
    </rPh>
    <rPh sb="3" eb="4">
      <t>カイ</t>
    </rPh>
    <phoneticPr fontId="2"/>
  </si>
  <si>
    <t>アビックBB</t>
    <phoneticPr fontId="2"/>
  </si>
  <si>
    <t>長浜市</t>
    <rPh sb="0" eb="3">
      <t>ナガハマシ</t>
    </rPh>
    <phoneticPr fontId="3"/>
  </si>
  <si>
    <t>米原市</t>
    <rPh sb="0" eb="3">
      <t>マイバラシ</t>
    </rPh>
    <phoneticPr fontId="3"/>
  </si>
  <si>
    <t>坪井</t>
  </si>
  <si>
    <t>徳寿</t>
  </si>
  <si>
    <t>山中</t>
  </si>
  <si>
    <t>博子</t>
  </si>
  <si>
    <t>男</t>
    <rPh sb="0" eb="1">
      <t>オトコ</t>
    </rPh>
    <phoneticPr fontId="2"/>
  </si>
  <si>
    <t>長浜市</t>
    <rPh sb="0" eb="3">
      <t>ナガハマシ</t>
    </rPh>
    <phoneticPr fontId="2"/>
  </si>
  <si>
    <t>米原市</t>
    <rPh sb="0" eb="3">
      <t>マイバラシ</t>
    </rPh>
    <phoneticPr fontId="2"/>
  </si>
  <si>
    <t>アプストTC</t>
    <phoneticPr fontId="2"/>
  </si>
  <si>
    <t>ｓｅ</t>
  </si>
  <si>
    <t>美弥子</t>
    <rPh sb="0" eb="3">
      <t>ミヤコ</t>
    </rPh>
    <phoneticPr fontId="3"/>
  </si>
  <si>
    <t>山内</t>
    <rPh sb="0" eb="2">
      <t>ヤマウチ</t>
    </rPh>
    <phoneticPr fontId="3"/>
  </si>
  <si>
    <t>雄平</t>
    <rPh sb="0" eb="2">
      <t>ユウヘイ</t>
    </rPh>
    <phoneticPr fontId="3"/>
  </si>
  <si>
    <t>東近江市</t>
    <rPh sb="0" eb="1">
      <t>ヒガシ</t>
    </rPh>
    <rPh sb="1" eb="3">
      <t>オウミ</t>
    </rPh>
    <rPh sb="3" eb="4">
      <t>シ</t>
    </rPh>
    <phoneticPr fontId="3"/>
  </si>
  <si>
    <t>木村</t>
    <rPh sb="0" eb="2">
      <t>キムラ</t>
    </rPh>
    <phoneticPr fontId="3"/>
  </si>
  <si>
    <t>美香</t>
    <rPh sb="0" eb="2">
      <t>ミカ</t>
    </rPh>
    <phoneticPr fontId="3"/>
  </si>
  <si>
    <t>日高</t>
    <rPh sb="0" eb="2">
      <t>ヒダカ</t>
    </rPh>
    <phoneticPr fontId="3"/>
  </si>
  <si>
    <t>長谷出</t>
    <rPh sb="0" eb="2">
      <t>ハセ</t>
    </rPh>
    <rPh sb="2" eb="3">
      <t>デ</t>
    </rPh>
    <phoneticPr fontId="3"/>
  </si>
  <si>
    <t>浩</t>
    <rPh sb="0" eb="1">
      <t>ヒロシ</t>
    </rPh>
    <phoneticPr fontId="3"/>
  </si>
  <si>
    <t>奥田</t>
    <rPh sb="0" eb="2">
      <t>オクダ</t>
    </rPh>
    <phoneticPr fontId="3"/>
  </si>
  <si>
    <t>朋子</t>
    <rPh sb="0" eb="2">
      <t>トモコ</t>
    </rPh>
    <phoneticPr fontId="3"/>
  </si>
  <si>
    <t>東</t>
    <rPh sb="0" eb="1">
      <t>ヒガシ</t>
    </rPh>
    <phoneticPr fontId="3"/>
  </si>
  <si>
    <t>正隆</t>
    <rPh sb="0" eb="2">
      <t>マサタカ</t>
    </rPh>
    <phoneticPr fontId="3"/>
  </si>
  <si>
    <t>二ツ井</t>
    <rPh sb="0" eb="1">
      <t>フタ</t>
    </rPh>
    <rPh sb="2" eb="3">
      <t>イ</t>
    </rPh>
    <phoneticPr fontId="3"/>
  </si>
  <si>
    <t>裕也</t>
    <rPh sb="0" eb="2">
      <t>ユウヤ</t>
    </rPh>
    <phoneticPr fontId="3"/>
  </si>
  <si>
    <t>京都府</t>
    <rPh sb="0" eb="3">
      <t>キョウトフ</t>
    </rPh>
    <phoneticPr fontId="3"/>
  </si>
  <si>
    <t>田中　</t>
    <rPh sb="0" eb="2">
      <t>タナカ</t>
    </rPh>
    <phoneticPr fontId="3"/>
  </si>
  <si>
    <t>有紀</t>
    <rPh sb="0" eb="2">
      <t>ユキ</t>
    </rPh>
    <phoneticPr fontId="3"/>
  </si>
  <si>
    <t>岡川</t>
    <rPh sb="0" eb="2">
      <t>オカガワ</t>
    </rPh>
    <phoneticPr fontId="3"/>
  </si>
  <si>
    <t>謙二</t>
    <rPh sb="0" eb="2">
      <t>ケンジ</t>
    </rPh>
    <phoneticPr fontId="3"/>
  </si>
  <si>
    <t>稲泉</t>
    <rPh sb="0" eb="2">
      <t>イナイズミ</t>
    </rPh>
    <phoneticPr fontId="3"/>
  </si>
  <si>
    <t>聡</t>
    <rPh sb="0" eb="1">
      <t>サトシ</t>
    </rPh>
    <phoneticPr fontId="3"/>
  </si>
  <si>
    <t>妹川</t>
    <rPh sb="0" eb="2">
      <t>イモカワ</t>
    </rPh>
    <phoneticPr fontId="3"/>
  </si>
  <si>
    <t>寿明</t>
    <rPh sb="0" eb="2">
      <t>トシアキ</t>
    </rPh>
    <phoneticPr fontId="3"/>
  </si>
  <si>
    <t>永松</t>
    <rPh sb="0" eb="2">
      <t>ナガマツ</t>
    </rPh>
    <phoneticPr fontId="3"/>
  </si>
  <si>
    <t>貴子</t>
    <rPh sb="0" eb="2">
      <t>タカコ</t>
    </rPh>
    <phoneticPr fontId="3"/>
  </si>
  <si>
    <t>藤原</t>
    <rPh sb="0" eb="2">
      <t>フジワラ</t>
    </rPh>
    <phoneticPr fontId="3"/>
  </si>
  <si>
    <t>泰子</t>
    <rPh sb="0" eb="2">
      <t>ヤスコ</t>
    </rPh>
    <phoneticPr fontId="3"/>
  </si>
  <si>
    <t>守山市</t>
    <rPh sb="0" eb="2">
      <t>モリヤマ</t>
    </rPh>
    <rPh sb="2" eb="3">
      <t>シ</t>
    </rPh>
    <phoneticPr fontId="3"/>
  </si>
  <si>
    <t>敦賀</t>
    <rPh sb="0" eb="2">
      <t>ツルガ</t>
    </rPh>
    <phoneticPr fontId="3"/>
  </si>
  <si>
    <t>創一</t>
    <rPh sb="0" eb="2">
      <t>ソウイチ</t>
    </rPh>
    <phoneticPr fontId="3"/>
  </si>
  <si>
    <t>有吉</t>
    <rPh sb="0" eb="2">
      <t>アリヨシ</t>
    </rPh>
    <phoneticPr fontId="3"/>
  </si>
  <si>
    <t>裕喜</t>
    <rPh sb="0" eb="2">
      <t>ユウヨロコ</t>
    </rPh>
    <phoneticPr fontId="3"/>
  </si>
  <si>
    <t>湖南市</t>
    <rPh sb="0" eb="3">
      <t>コナンシ</t>
    </rPh>
    <phoneticPr fontId="3"/>
  </si>
  <si>
    <t>あぷ２６</t>
    <phoneticPr fontId="2"/>
  </si>
  <si>
    <t>松原</t>
    <rPh sb="0" eb="2">
      <t>マツバラ</t>
    </rPh>
    <phoneticPr fontId="3"/>
  </si>
  <si>
    <t>礼</t>
    <rPh sb="0" eb="1">
      <t>レイ</t>
    </rPh>
    <phoneticPr fontId="3"/>
  </si>
  <si>
    <t>女</t>
    <rPh sb="0" eb="1">
      <t>オンナ</t>
    </rPh>
    <phoneticPr fontId="2"/>
  </si>
  <si>
    <t>あん０１</t>
    <phoneticPr fontId="2"/>
  </si>
  <si>
    <t>森</t>
    <rPh sb="0" eb="1">
      <t>モリ</t>
    </rPh>
    <phoneticPr fontId="2"/>
  </si>
  <si>
    <t>栗東市</t>
    <rPh sb="0" eb="3">
      <t>リットウシ</t>
    </rPh>
    <phoneticPr fontId="2"/>
  </si>
  <si>
    <t>大津市</t>
    <rPh sb="0" eb="3">
      <t>オオツシ</t>
    </rPh>
    <phoneticPr fontId="2"/>
  </si>
  <si>
    <t>東近江市</t>
    <rPh sb="0" eb="4">
      <t>ヒガシオウミシ</t>
    </rPh>
    <phoneticPr fontId="2"/>
  </si>
  <si>
    <t>桐原</t>
    <rPh sb="0" eb="2">
      <t>キリハラ</t>
    </rPh>
    <phoneticPr fontId="2"/>
  </si>
  <si>
    <t>昇汰</t>
    <rPh sb="0" eb="1">
      <t>ノボ</t>
    </rPh>
    <rPh sb="1" eb="2">
      <t>タ</t>
    </rPh>
    <phoneticPr fontId="2"/>
  </si>
  <si>
    <t>守山市</t>
    <rPh sb="0" eb="3">
      <t>モリヤマシ</t>
    </rPh>
    <phoneticPr fontId="2"/>
  </si>
  <si>
    <t>鈴木</t>
    <rPh sb="0" eb="2">
      <t>スズキ</t>
    </rPh>
    <phoneticPr fontId="2"/>
  </si>
  <si>
    <t>政田</t>
    <rPh sb="0" eb="2">
      <t>マサダ</t>
    </rPh>
    <phoneticPr fontId="2"/>
  </si>
  <si>
    <t>秀栄</t>
    <rPh sb="0" eb="1">
      <t>シュウ</t>
    </rPh>
    <rPh sb="1" eb="2">
      <t>サカ</t>
    </rPh>
    <phoneticPr fontId="2"/>
  </si>
  <si>
    <t>福永</t>
    <phoneticPr fontId="2"/>
  </si>
  <si>
    <t>一典</t>
    <rPh sb="0" eb="2">
      <t>カズノリ</t>
    </rPh>
    <phoneticPr fontId="2"/>
  </si>
  <si>
    <t>小澤</t>
    <rPh sb="0" eb="2">
      <t>コザワ</t>
    </rPh>
    <phoneticPr fontId="2"/>
  </si>
  <si>
    <t>藤信</t>
    <rPh sb="0" eb="2">
      <t>フジノブ</t>
    </rPh>
    <phoneticPr fontId="2"/>
  </si>
  <si>
    <t>彦根市</t>
    <rPh sb="0" eb="3">
      <t>ヒコネシ</t>
    </rPh>
    <phoneticPr fontId="2"/>
  </si>
  <si>
    <t>朝日</t>
    <rPh sb="0" eb="2">
      <t>アサヒ</t>
    </rPh>
    <phoneticPr fontId="2"/>
  </si>
  <si>
    <t>尚紀</t>
    <rPh sb="0" eb="1">
      <t>ナオ</t>
    </rPh>
    <rPh sb="1" eb="2">
      <t>キ</t>
    </rPh>
    <phoneticPr fontId="2"/>
  </si>
  <si>
    <t>智美</t>
    <rPh sb="0" eb="2">
      <t>トモミ</t>
    </rPh>
    <phoneticPr fontId="2"/>
  </si>
  <si>
    <t>本多</t>
    <rPh sb="0" eb="2">
      <t>ホンダ</t>
    </rPh>
    <phoneticPr fontId="2"/>
  </si>
  <si>
    <t>勇輝</t>
    <rPh sb="0" eb="2">
      <t>ユウキ</t>
    </rPh>
    <phoneticPr fontId="2"/>
  </si>
  <si>
    <t>男</t>
    <phoneticPr fontId="2"/>
  </si>
  <si>
    <t>堤</t>
    <rPh sb="0" eb="1">
      <t>ツツミ</t>
    </rPh>
    <phoneticPr fontId="2"/>
  </si>
  <si>
    <t>泰彦</t>
    <rPh sb="0" eb="2">
      <t>ヤスヒコ</t>
    </rPh>
    <phoneticPr fontId="2"/>
  </si>
  <si>
    <t>新谷</t>
    <rPh sb="0" eb="2">
      <t>シンヤ</t>
    </rPh>
    <phoneticPr fontId="2"/>
  </si>
  <si>
    <t>良</t>
    <rPh sb="0" eb="1">
      <t>リョウ</t>
    </rPh>
    <phoneticPr fontId="2"/>
  </si>
  <si>
    <t>湖南市</t>
    <rPh sb="0" eb="3">
      <t>コナンシ</t>
    </rPh>
    <phoneticPr fontId="2"/>
  </si>
  <si>
    <t>彩</t>
    <rPh sb="0" eb="1">
      <t>アヤ</t>
    </rPh>
    <phoneticPr fontId="2"/>
  </si>
  <si>
    <t>近江八幡市</t>
    <phoneticPr fontId="2"/>
  </si>
  <si>
    <t>近江八幡市</t>
    <rPh sb="0" eb="5">
      <t>オウミハチマンシ</t>
    </rPh>
    <phoneticPr fontId="1"/>
  </si>
  <si>
    <t>大津市</t>
    <rPh sb="0" eb="2">
      <t>オオツ</t>
    </rPh>
    <rPh sb="2" eb="3">
      <t>シ</t>
    </rPh>
    <phoneticPr fontId="1"/>
  </si>
  <si>
    <t>井澤　</t>
  </si>
  <si>
    <t>東近江市</t>
    <rPh sb="0" eb="1">
      <t>ヒガシ</t>
    </rPh>
    <rPh sb="1" eb="3">
      <t>オウミ</t>
    </rPh>
    <rPh sb="3" eb="4">
      <t>シ</t>
    </rPh>
    <phoneticPr fontId="1"/>
  </si>
  <si>
    <t>竜王町</t>
    <rPh sb="0" eb="3">
      <t>リュウオウチョウ</t>
    </rPh>
    <phoneticPr fontId="1"/>
  </si>
  <si>
    <t>東近江市</t>
    <rPh sb="0" eb="4">
      <t>ヒガシオウミシ</t>
    </rPh>
    <phoneticPr fontId="1"/>
  </si>
  <si>
    <t>東近江市</t>
    <rPh sb="0" eb="3">
      <t>ヒガシオウミ</t>
    </rPh>
    <rPh sb="3" eb="4">
      <t>シ</t>
    </rPh>
    <phoneticPr fontId="1"/>
  </si>
  <si>
    <t>大津市</t>
    <rPh sb="0" eb="3">
      <t>オオツシ</t>
    </rPh>
    <phoneticPr fontId="1"/>
  </si>
  <si>
    <t>守山市</t>
    <rPh sb="0" eb="3">
      <t>モリヤマシ</t>
    </rPh>
    <phoneticPr fontId="1"/>
  </si>
  <si>
    <t>野洲市</t>
    <rPh sb="0" eb="3">
      <t>ヤスシ</t>
    </rPh>
    <phoneticPr fontId="1"/>
  </si>
  <si>
    <t>京都府</t>
    <rPh sb="0" eb="3">
      <t>キョウトフ</t>
    </rPh>
    <phoneticPr fontId="1"/>
  </si>
  <si>
    <t>湖南市</t>
    <rPh sb="0" eb="3">
      <t>コナンシ</t>
    </rPh>
    <phoneticPr fontId="1"/>
  </si>
  <si>
    <t>彦根市</t>
    <rPh sb="0" eb="3">
      <t>ヒコネシ</t>
    </rPh>
    <phoneticPr fontId="1"/>
  </si>
  <si>
    <t>ぐ０１</t>
    <phoneticPr fontId="2"/>
  </si>
  <si>
    <t>鍵谷</t>
    <rPh sb="0" eb="2">
      <t>カギタニ</t>
    </rPh>
    <phoneticPr fontId="2"/>
  </si>
  <si>
    <t>浩太</t>
    <rPh sb="0" eb="2">
      <t>コウタ</t>
    </rPh>
    <phoneticPr fontId="2"/>
  </si>
  <si>
    <t>ぐ０２</t>
    <phoneticPr fontId="2"/>
  </si>
  <si>
    <t>恵亮</t>
    <rPh sb="0" eb="2">
      <t>ケイスケ</t>
    </rPh>
    <phoneticPr fontId="2"/>
  </si>
  <si>
    <t>草津市</t>
    <rPh sb="0" eb="3">
      <t>クサツシ</t>
    </rPh>
    <phoneticPr fontId="2"/>
  </si>
  <si>
    <t>中西</t>
    <rPh sb="0" eb="2">
      <t>ナカニシ</t>
    </rPh>
    <phoneticPr fontId="2"/>
  </si>
  <si>
    <t>泰輝</t>
    <rPh sb="0" eb="2">
      <t>タイキ</t>
    </rPh>
    <phoneticPr fontId="2"/>
  </si>
  <si>
    <t>井ノ口</t>
    <rPh sb="0" eb="1">
      <t>イ</t>
    </rPh>
    <rPh sb="2" eb="3">
      <t>グチ</t>
    </rPh>
    <phoneticPr fontId="2"/>
  </si>
  <si>
    <t>幹也</t>
    <rPh sb="0" eb="2">
      <t>ミキヤ</t>
    </rPh>
    <phoneticPr fontId="2"/>
  </si>
  <si>
    <t>漆原</t>
    <rPh sb="0" eb="2">
      <t>ウルシハラ</t>
    </rPh>
    <phoneticPr fontId="2"/>
  </si>
  <si>
    <t>大介</t>
    <rPh sb="0" eb="2">
      <t>ダイスケ</t>
    </rPh>
    <phoneticPr fontId="2"/>
  </si>
  <si>
    <t>土田</t>
    <rPh sb="0" eb="2">
      <t>ツチダ</t>
    </rPh>
    <phoneticPr fontId="2"/>
  </si>
  <si>
    <t>哲也</t>
    <rPh sb="0" eb="2">
      <t>テツヤ</t>
    </rPh>
    <phoneticPr fontId="2"/>
  </si>
  <si>
    <t>金谷</t>
    <rPh sb="0" eb="2">
      <t>カナタニ</t>
    </rPh>
    <phoneticPr fontId="2"/>
  </si>
  <si>
    <t>太郎</t>
    <rPh sb="0" eb="2">
      <t>タロウ</t>
    </rPh>
    <phoneticPr fontId="2"/>
  </si>
  <si>
    <t>山本</t>
    <rPh sb="0" eb="2">
      <t>ヤマモト</t>
    </rPh>
    <phoneticPr fontId="2"/>
  </si>
  <si>
    <t>将義</t>
    <rPh sb="0" eb="2">
      <t>マサヨシ</t>
    </rPh>
    <phoneticPr fontId="2"/>
  </si>
  <si>
    <t>浜田</t>
    <rPh sb="0" eb="2">
      <t>ハマダ</t>
    </rPh>
    <phoneticPr fontId="2"/>
  </si>
  <si>
    <t>豊</t>
    <rPh sb="0" eb="1">
      <t>ユタカ</t>
    </rPh>
    <phoneticPr fontId="2"/>
  </si>
  <si>
    <t>吉野</t>
    <rPh sb="0" eb="2">
      <t>ヨシノ</t>
    </rPh>
    <phoneticPr fontId="2"/>
  </si>
  <si>
    <t>淳也</t>
    <rPh sb="0" eb="2">
      <t>ジュンヤ</t>
    </rPh>
    <phoneticPr fontId="2"/>
  </si>
  <si>
    <t>澁谷</t>
    <rPh sb="0" eb="1">
      <t>シブ</t>
    </rPh>
    <rPh sb="1" eb="2">
      <t>タニ</t>
    </rPh>
    <phoneticPr fontId="2"/>
  </si>
  <si>
    <t>晃大</t>
    <rPh sb="0" eb="2">
      <t>コウダイ</t>
    </rPh>
    <phoneticPr fontId="2"/>
  </si>
  <si>
    <t>藤井</t>
    <rPh sb="0" eb="2">
      <t>フジイ</t>
    </rPh>
    <phoneticPr fontId="2"/>
  </si>
  <si>
    <t>正和</t>
    <rPh sb="0" eb="2">
      <t>マサカズ</t>
    </rPh>
    <phoneticPr fontId="2"/>
  </si>
  <si>
    <t>平野</t>
    <rPh sb="0" eb="2">
      <t>ヒラノ</t>
    </rPh>
    <phoneticPr fontId="2"/>
  </si>
  <si>
    <t>優也</t>
    <rPh sb="0" eb="2">
      <t>ユウヤ</t>
    </rPh>
    <phoneticPr fontId="2"/>
  </si>
  <si>
    <t>三重県</t>
    <rPh sb="0" eb="3">
      <t>ミエケン</t>
    </rPh>
    <phoneticPr fontId="2"/>
  </si>
  <si>
    <t>久保村</t>
    <rPh sb="0" eb="3">
      <t>クボムラ</t>
    </rPh>
    <phoneticPr fontId="2"/>
  </si>
  <si>
    <t>悠史</t>
    <rPh sb="0" eb="2">
      <t>ユウシ</t>
    </rPh>
    <phoneticPr fontId="2"/>
  </si>
  <si>
    <t>京都府</t>
    <rPh sb="0" eb="3">
      <t>キョウトフ</t>
    </rPh>
    <phoneticPr fontId="2"/>
  </si>
  <si>
    <t>友里</t>
    <rPh sb="0" eb="2">
      <t>ユリ</t>
    </rPh>
    <phoneticPr fontId="2"/>
  </si>
  <si>
    <t>優果</t>
    <rPh sb="0" eb="2">
      <t>ユウカ</t>
    </rPh>
    <phoneticPr fontId="2"/>
  </si>
  <si>
    <t>西野</t>
    <rPh sb="0" eb="2">
      <t>ニシノ</t>
    </rPh>
    <phoneticPr fontId="2"/>
  </si>
  <si>
    <t>美恵</t>
    <rPh sb="0" eb="2">
      <t>ミエ</t>
    </rPh>
    <phoneticPr fontId="2"/>
  </si>
  <si>
    <t>鍵弥</t>
    <rPh sb="0" eb="2">
      <t>カギヤ</t>
    </rPh>
    <phoneticPr fontId="2"/>
  </si>
  <si>
    <t>初美</t>
    <rPh sb="0" eb="2">
      <t>ハツミ</t>
    </rPh>
    <phoneticPr fontId="2"/>
  </si>
  <si>
    <t>竹内</t>
    <rPh sb="0" eb="2">
      <t>タケウチ</t>
    </rPh>
    <phoneticPr fontId="2"/>
  </si>
  <si>
    <t>朝飛</t>
    <rPh sb="0" eb="1">
      <t>アサ</t>
    </rPh>
    <rPh sb="1" eb="2">
      <t>ヒ</t>
    </rPh>
    <phoneticPr fontId="2"/>
  </si>
  <si>
    <t>原田</t>
    <rPh sb="0" eb="2">
      <t>ハラダ</t>
    </rPh>
    <phoneticPr fontId="2"/>
  </si>
  <si>
    <t>小林</t>
    <rPh sb="0" eb="2">
      <t>コバヤシ</t>
    </rPh>
    <phoneticPr fontId="2"/>
  </si>
  <si>
    <t>し０１</t>
    <phoneticPr fontId="2"/>
  </si>
  <si>
    <t>杉山</t>
    <rPh sb="0" eb="2">
      <t>スギヤマ</t>
    </rPh>
    <phoneticPr fontId="2"/>
  </si>
  <si>
    <t>春澄</t>
    <rPh sb="0" eb="1">
      <t>ハル</t>
    </rPh>
    <rPh sb="1" eb="2">
      <t>スミ</t>
    </rPh>
    <phoneticPr fontId="2"/>
  </si>
  <si>
    <t>県立大</t>
    <rPh sb="0" eb="2">
      <t>ケンリツ</t>
    </rPh>
    <rPh sb="2" eb="3">
      <t>ダイ</t>
    </rPh>
    <phoneticPr fontId="2"/>
  </si>
  <si>
    <t>吉田</t>
    <rPh sb="0" eb="2">
      <t>ヨシダ</t>
    </rPh>
    <phoneticPr fontId="2"/>
  </si>
  <si>
    <t>山内</t>
    <rPh sb="0" eb="2">
      <t>ヤマウチ</t>
    </rPh>
    <phoneticPr fontId="2"/>
  </si>
  <si>
    <t>瑞生</t>
    <rPh sb="0" eb="2">
      <t>ミズキ</t>
    </rPh>
    <phoneticPr fontId="2"/>
  </si>
  <si>
    <t>し０４</t>
  </si>
  <si>
    <t>岩瀧</t>
    <rPh sb="0" eb="1">
      <t>イワ</t>
    </rPh>
    <rPh sb="1" eb="2">
      <t>タキ</t>
    </rPh>
    <phoneticPr fontId="2"/>
  </si>
  <si>
    <t>虹貴</t>
    <rPh sb="0" eb="1">
      <t>ニジ</t>
    </rPh>
    <rPh sb="1" eb="2">
      <t>タカ</t>
    </rPh>
    <phoneticPr fontId="2"/>
  </si>
  <si>
    <t>し０５</t>
  </si>
  <si>
    <t>大阪府</t>
    <rPh sb="0" eb="3">
      <t>オオサカフ</t>
    </rPh>
    <phoneticPr fontId="2"/>
  </si>
  <si>
    <t>し０６</t>
  </si>
  <si>
    <t>梶田</t>
    <rPh sb="0" eb="2">
      <t>カジタ</t>
    </rPh>
    <phoneticPr fontId="2"/>
  </si>
  <si>
    <t>純平</t>
    <rPh sb="0" eb="2">
      <t>ジュンペイ</t>
    </rPh>
    <phoneticPr fontId="2"/>
  </si>
  <si>
    <t>し０７</t>
  </si>
  <si>
    <t>し０８</t>
  </si>
  <si>
    <t>服部</t>
    <rPh sb="0" eb="2">
      <t>ハットリ</t>
    </rPh>
    <phoneticPr fontId="2"/>
  </si>
  <si>
    <t>紘樹</t>
    <rPh sb="0" eb="2">
      <t>ヒロキ</t>
    </rPh>
    <phoneticPr fontId="2"/>
  </si>
  <si>
    <t>河越</t>
    <rPh sb="0" eb="2">
      <t>カワゴエ</t>
    </rPh>
    <phoneticPr fontId="2"/>
  </si>
  <si>
    <t>琢真</t>
    <rPh sb="0" eb="2">
      <t>タクマ</t>
    </rPh>
    <phoneticPr fontId="2"/>
  </si>
  <si>
    <t>甲賀市</t>
    <rPh sb="0" eb="2">
      <t>コウガ</t>
    </rPh>
    <rPh sb="2" eb="3">
      <t>シ</t>
    </rPh>
    <phoneticPr fontId="2"/>
  </si>
  <si>
    <t>岩花</t>
    <rPh sb="0" eb="1">
      <t>イワ</t>
    </rPh>
    <rPh sb="1" eb="2">
      <t>ハナ</t>
    </rPh>
    <phoneticPr fontId="2"/>
  </si>
  <si>
    <t>功</t>
    <rPh sb="0" eb="1">
      <t>イサオ</t>
    </rPh>
    <phoneticPr fontId="2"/>
  </si>
  <si>
    <t>野洲市</t>
    <rPh sb="0" eb="3">
      <t>ヤスシ</t>
    </rPh>
    <phoneticPr fontId="2"/>
  </si>
  <si>
    <t>牛道</t>
    <rPh sb="0" eb="1">
      <t>ウシ</t>
    </rPh>
    <rPh sb="1" eb="2">
      <t>ミチ</t>
    </rPh>
    <phoneticPr fontId="2"/>
  </si>
  <si>
    <t>雄介</t>
    <rPh sb="0" eb="2">
      <t>ユウスケ</t>
    </rPh>
    <phoneticPr fontId="2"/>
  </si>
  <si>
    <t>小倉</t>
    <rPh sb="0" eb="2">
      <t>オグラ</t>
    </rPh>
    <phoneticPr fontId="2"/>
  </si>
  <si>
    <t>俊郎</t>
    <rPh sb="0" eb="1">
      <t>トシ</t>
    </rPh>
    <rPh sb="1" eb="2">
      <t>ロウ</t>
    </rPh>
    <phoneticPr fontId="2"/>
  </si>
  <si>
    <t>片岡</t>
    <rPh sb="0" eb="2">
      <t>カタオカ</t>
    </rPh>
    <phoneticPr fontId="2"/>
  </si>
  <si>
    <t>一寿</t>
    <rPh sb="0" eb="2">
      <t>カズトシ</t>
    </rPh>
    <phoneticPr fontId="2"/>
  </si>
  <si>
    <t>亀井</t>
    <rPh sb="0" eb="2">
      <t>カメイ</t>
    </rPh>
    <phoneticPr fontId="2"/>
  </si>
  <si>
    <t>皓太</t>
    <rPh sb="0" eb="2">
      <t>コウタ</t>
    </rPh>
    <phoneticPr fontId="2"/>
  </si>
  <si>
    <t>土肥</t>
    <rPh sb="0" eb="2">
      <t>ドイ</t>
    </rPh>
    <phoneticPr fontId="2"/>
  </si>
  <si>
    <t>将博</t>
    <rPh sb="0" eb="2">
      <t>マサヒロ</t>
    </rPh>
    <phoneticPr fontId="2"/>
  </si>
  <si>
    <t>近江八幡市</t>
    <rPh sb="0" eb="5">
      <t>オウミハチマンシ</t>
    </rPh>
    <phoneticPr fontId="2"/>
  </si>
  <si>
    <t>昌紀</t>
    <rPh sb="0" eb="2">
      <t>マサノリ</t>
    </rPh>
    <phoneticPr fontId="2"/>
  </si>
  <si>
    <t>浩之</t>
    <rPh sb="0" eb="2">
      <t>ヒロユキ</t>
    </rPh>
    <phoneticPr fontId="2"/>
  </si>
  <si>
    <t>吉村</t>
    <rPh sb="0" eb="2">
      <t>ヨシムラ</t>
    </rPh>
    <phoneticPr fontId="2"/>
  </si>
  <si>
    <t>脇野</t>
    <rPh sb="0" eb="2">
      <t>ワキノ</t>
    </rPh>
    <phoneticPr fontId="2"/>
  </si>
  <si>
    <t>佳邦</t>
    <rPh sb="0" eb="1">
      <t>ヨシ</t>
    </rPh>
    <rPh sb="1" eb="2">
      <t>クニ</t>
    </rPh>
    <phoneticPr fontId="2"/>
  </si>
  <si>
    <t>田中</t>
    <rPh sb="0" eb="2">
      <t>タナカ</t>
    </rPh>
    <phoneticPr fontId="2"/>
  </si>
  <si>
    <t>伸一</t>
    <rPh sb="0" eb="2">
      <t>シンイチ</t>
    </rPh>
    <phoneticPr fontId="2"/>
  </si>
  <si>
    <t>伊吹</t>
    <rPh sb="0" eb="2">
      <t>イブキ</t>
    </rPh>
    <phoneticPr fontId="2"/>
  </si>
  <si>
    <t>植垣</t>
    <rPh sb="0" eb="2">
      <t>ウエガキ</t>
    </rPh>
    <phoneticPr fontId="2"/>
  </si>
  <si>
    <t>貴美子</t>
    <rPh sb="0" eb="3">
      <t>キミコ</t>
    </rPh>
    <phoneticPr fontId="2"/>
  </si>
  <si>
    <t>梅田</t>
    <rPh sb="0" eb="2">
      <t>ウメダ</t>
    </rPh>
    <phoneticPr fontId="2"/>
  </si>
  <si>
    <t>う４７</t>
  </si>
  <si>
    <t>辻</t>
    <rPh sb="0" eb="1">
      <t>ツジ</t>
    </rPh>
    <phoneticPr fontId="2"/>
  </si>
  <si>
    <t>う４８</t>
  </si>
  <si>
    <t>苗村</t>
    <rPh sb="0" eb="2">
      <t>ナエムラ</t>
    </rPh>
    <phoneticPr fontId="2"/>
  </si>
  <si>
    <t>う４９</t>
  </si>
  <si>
    <t>う５０</t>
  </si>
  <si>
    <t>う５１</t>
  </si>
  <si>
    <t>う５２</t>
  </si>
  <si>
    <t>う５３</t>
  </si>
  <si>
    <t>う５４</t>
  </si>
  <si>
    <t>う５５</t>
  </si>
  <si>
    <t>う５６</t>
  </si>
  <si>
    <t>ぷ０１</t>
    <phoneticPr fontId="2"/>
  </si>
  <si>
    <t>知司</t>
    <rPh sb="0" eb="2">
      <t>トモジ</t>
    </rPh>
    <phoneticPr fontId="2"/>
  </si>
  <si>
    <t>プラチナＴＣ</t>
  </si>
  <si>
    <t>プラチナＴＣ</t>
    <phoneticPr fontId="2"/>
  </si>
  <si>
    <t>一丸</t>
    <rPh sb="0" eb="2">
      <t>イチマル</t>
    </rPh>
    <phoneticPr fontId="2"/>
  </si>
  <si>
    <t>西村</t>
    <rPh sb="0" eb="2">
      <t>ニシムラ</t>
    </rPh>
    <phoneticPr fontId="2"/>
  </si>
  <si>
    <t>国太郎</t>
    <rPh sb="0" eb="3">
      <t>クニタロウ</t>
    </rPh>
    <phoneticPr fontId="2"/>
  </si>
  <si>
    <t>南</t>
    <rPh sb="0" eb="1">
      <t>ミナミ</t>
    </rPh>
    <phoneticPr fontId="2"/>
  </si>
  <si>
    <t>人嗣</t>
    <rPh sb="0" eb="2">
      <t>ヒトシ</t>
    </rPh>
    <phoneticPr fontId="2"/>
  </si>
  <si>
    <t>愛荘町</t>
    <rPh sb="0" eb="3">
      <t>アイショウチョウ</t>
    </rPh>
    <phoneticPr fontId="2"/>
  </si>
  <si>
    <t>勝之</t>
    <rPh sb="0" eb="2">
      <t>カツユキ</t>
    </rPh>
    <phoneticPr fontId="2"/>
  </si>
  <si>
    <t>加藤</t>
    <rPh sb="0" eb="2">
      <t>カトウ</t>
    </rPh>
    <phoneticPr fontId="2"/>
  </si>
  <si>
    <t>昇</t>
    <rPh sb="0" eb="1">
      <t>ノボル</t>
    </rPh>
    <phoneticPr fontId="2"/>
  </si>
  <si>
    <t>木瀬</t>
    <rPh sb="0" eb="2">
      <t>キセ</t>
    </rPh>
    <phoneticPr fontId="2"/>
  </si>
  <si>
    <t>茂雄</t>
    <rPh sb="0" eb="2">
      <t>シゲオ</t>
    </rPh>
    <phoneticPr fontId="2"/>
  </si>
  <si>
    <t>大木</t>
    <rPh sb="0" eb="2">
      <t>オオキ</t>
    </rPh>
    <phoneticPr fontId="2"/>
  </si>
  <si>
    <t>浩</t>
    <rPh sb="0" eb="1">
      <t>ヒロシ</t>
    </rPh>
    <phoneticPr fontId="2"/>
  </si>
  <si>
    <t>竹中</t>
    <rPh sb="0" eb="2">
      <t>タケナカ</t>
    </rPh>
    <phoneticPr fontId="2"/>
  </si>
  <si>
    <t>新谷</t>
    <rPh sb="0" eb="2">
      <t>シンガイ</t>
    </rPh>
    <phoneticPr fontId="2"/>
  </si>
  <si>
    <t>弘之</t>
    <rPh sb="0" eb="2">
      <t>ヒロユキ</t>
    </rPh>
    <phoneticPr fontId="2"/>
  </si>
  <si>
    <t>今村</t>
    <rPh sb="0" eb="2">
      <t>イマムラ</t>
    </rPh>
    <phoneticPr fontId="2"/>
  </si>
  <si>
    <t>宣明</t>
    <rPh sb="0" eb="2">
      <t>ノブアキ</t>
    </rPh>
    <phoneticPr fontId="2"/>
  </si>
  <si>
    <t>平岩</t>
    <rPh sb="0" eb="2">
      <t>ヒライワ</t>
    </rPh>
    <phoneticPr fontId="2"/>
  </si>
  <si>
    <t>福島</t>
    <rPh sb="0" eb="2">
      <t>フクシマ</t>
    </rPh>
    <phoneticPr fontId="2"/>
  </si>
  <si>
    <t>直樹</t>
    <rPh sb="0" eb="2">
      <t>ナオキ</t>
    </rPh>
    <phoneticPr fontId="2"/>
  </si>
  <si>
    <t>ぷ１４</t>
  </si>
  <si>
    <t>藤野</t>
    <rPh sb="0" eb="2">
      <t>フジノ</t>
    </rPh>
    <phoneticPr fontId="2"/>
  </si>
  <si>
    <t>秀明</t>
    <rPh sb="0" eb="2">
      <t>ヒデアキ</t>
    </rPh>
    <phoneticPr fontId="2"/>
  </si>
  <si>
    <t>ぷ１５</t>
  </si>
  <si>
    <t>明子</t>
    <rPh sb="0" eb="2">
      <t>アキコ</t>
    </rPh>
    <phoneticPr fontId="2"/>
  </si>
  <si>
    <t>ぷ１６</t>
  </si>
  <si>
    <t>ドーラン</t>
  </si>
  <si>
    <t>デーブ</t>
  </si>
  <si>
    <t>ぷ１７</t>
  </si>
  <si>
    <t>井田</t>
    <rPh sb="0" eb="2">
      <t>イダ</t>
    </rPh>
    <phoneticPr fontId="2"/>
  </si>
  <si>
    <t>圭子</t>
    <rPh sb="0" eb="2">
      <t>ケイコ</t>
    </rPh>
    <phoneticPr fontId="2"/>
  </si>
  <si>
    <t>ぷ１８</t>
  </si>
  <si>
    <t>前田</t>
    <rPh sb="0" eb="2">
      <t>マエダ</t>
    </rPh>
    <phoneticPr fontId="2"/>
  </si>
  <si>
    <t>喜久子</t>
    <rPh sb="0" eb="3">
      <t>キクコ</t>
    </rPh>
    <phoneticPr fontId="2"/>
  </si>
  <si>
    <t>英夫</t>
    <rPh sb="0" eb="2">
      <t>ヒデオ</t>
    </rPh>
    <phoneticPr fontId="2"/>
  </si>
  <si>
    <t>堀部</t>
    <rPh sb="0" eb="2">
      <t>ホリベ</t>
    </rPh>
    <phoneticPr fontId="2"/>
  </si>
  <si>
    <t>品子</t>
    <rPh sb="0" eb="2">
      <t>シナコ</t>
    </rPh>
    <phoneticPr fontId="2"/>
  </si>
  <si>
    <t>こ０１</t>
    <phoneticPr fontId="2"/>
  </si>
  <si>
    <t>個人登録</t>
    <rPh sb="0" eb="4">
      <t>コジントウロク</t>
    </rPh>
    <phoneticPr fontId="2"/>
  </si>
  <si>
    <t>個人登録</t>
    <rPh sb="0" eb="2">
      <t>コジン</t>
    </rPh>
    <rPh sb="2" eb="4">
      <t>トウロク</t>
    </rPh>
    <phoneticPr fontId="2"/>
  </si>
  <si>
    <t>OK</t>
    <phoneticPr fontId="2"/>
  </si>
  <si>
    <t>谷本</t>
    <rPh sb="0" eb="2">
      <t>タニモト</t>
    </rPh>
    <phoneticPr fontId="2"/>
  </si>
  <si>
    <t>健人</t>
    <rPh sb="0" eb="2">
      <t>タケヒト</t>
    </rPh>
    <phoneticPr fontId="2"/>
  </si>
  <si>
    <t>中島</t>
    <rPh sb="0" eb="2">
      <t>ナカジマ</t>
    </rPh>
    <phoneticPr fontId="2"/>
  </si>
  <si>
    <t>康之</t>
    <rPh sb="0" eb="2">
      <t>ヤスユキ</t>
    </rPh>
    <phoneticPr fontId="2"/>
  </si>
  <si>
    <t>男子OV45</t>
    <rPh sb="0" eb="2">
      <t>ダンシ</t>
    </rPh>
    <phoneticPr fontId="27"/>
  </si>
  <si>
    <t>京セラTC-B</t>
    <rPh sb="0" eb="1">
      <t>キョウ</t>
    </rPh>
    <phoneticPr fontId="2"/>
  </si>
  <si>
    <t>第21回　東近江王座戦　2025.10.12</t>
    <rPh sb="0" eb="1">
      <t>ダイ</t>
    </rPh>
    <rPh sb="3" eb="4">
      <t>カイ</t>
    </rPh>
    <rPh sb="5" eb="11">
      <t>ヒガシオウミオウザセン</t>
    </rPh>
    <phoneticPr fontId="2"/>
  </si>
  <si>
    <t>男子一般　A級</t>
    <rPh sb="0" eb="2">
      <t>ダンシ</t>
    </rPh>
    <rPh sb="2" eb="4">
      <t>イッパン</t>
    </rPh>
    <rPh sb="6" eb="7">
      <t>キュウ</t>
    </rPh>
    <phoneticPr fontId="27"/>
  </si>
  <si>
    <t>男子一般 B級</t>
    <rPh sb="0" eb="2">
      <t>ダンシ</t>
    </rPh>
    <rPh sb="2" eb="4">
      <t>イッパン</t>
    </rPh>
    <rPh sb="6" eb="7">
      <t>キュウ</t>
    </rPh>
    <phoneticPr fontId="27"/>
  </si>
  <si>
    <t>Kテニス</t>
    <phoneticPr fontId="2"/>
  </si>
  <si>
    <t>順位</t>
    <rPh sb="0" eb="2">
      <t>ジュンイ</t>
    </rPh>
    <phoneticPr fontId="2"/>
  </si>
  <si>
    <t>男子OV</t>
    <rPh sb="0" eb="2">
      <t>ダンシ</t>
    </rPh>
    <phoneticPr fontId="27"/>
  </si>
  <si>
    <t>第20回2024.10.6</t>
    <rPh sb="0" eb="1">
      <t>ダイ</t>
    </rPh>
    <rPh sb="3" eb="4">
      <t>カイ</t>
    </rPh>
    <phoneticPr fontId="2"/>
  </si>
  <si>
    <t>1セットマッチ、ノーアドバンテージ方式、6-6タイブレーク　形式：ダブルス3試合</t>
    <rPh sb="17" eb="19">
      <t>ホウシキ</t>
    </rPh>
    <rPh sb="30" eb="32">
      <t>ケイシキ</t>
    </rPh>
    <rPh sb="38" eb="40">
      <t>シアイ</t>
    </rPh>
    <phoneticPr fontId="27"/>
  </si>
  <si>
    <t>B級リーグ</t>
    <rPh sb="1" eb="2">
      <t>キュウ</t>
    </rPh>
    <phoneticPr fontId="27"/>
  </si>
  <si>
    <t>第21回2025.10.12</t>
    <rPh sb="0" eb="1">
      <t>ダイ</t>
    </rPh>
    <rPh sb="3" eb="4">
      <t>カイ</t>
    </rPh>
    <phoneticPr fontId="2"/>
  </si>
  <si>
    <t>１位</t>
    <rPh sb="1" eb="2">
      <t>イ</t>
    </rPh>
    <phoneticPr fontId="2"/>
  </si>
  <si>
    <t>２位</t>
    <rPh sb="1" eb="2">
      <t>イ</t>
    </rPh>
    <phoneticPr fontId="2"/>
  </si>
  <si>
    <t>３位</t>
    <rPh sb="1" eb="2">
      <t>イ</t>
    </rPh>
    <phoneticPr fontId="2"/>
  </si>
  <si>
    <t>男子OV45優勝</t>
    <phoneticPr fontId="2"/>
  </si>
  <si>
    <t>京セラTC</t>
    <rPh sb="0" eb="1">
      <t>キョウ</t>
    </rPh>
    <phoneticPr fontId="2"/>
  </si>
  <si>
    <t>部門</t>
    <rPh sb="0" eb="2">
      <t>ブモン</t>
    </rPh>
    <phoneticPr fontId="2"/>
  </si>
  <si>
    <t>登録No</t>
    <rPh sb="0" eb="2">
      <t>トウロク</t>
    </rPh>
    <phoneticPr fontId="2"/>
  </si>
  <si>
    <t>男子一般 B級</t>
    <rPh sb="0" eb="4">
      <t>ダンシイッパン</t>
    </rPh>
    <rPh sb="6" eb="7">
      <t>キュウ</t>
    </rPh>
    <phoneticPr fontId="2"/>
  </si>
  <si>
    <t>男子一般 A級</t>
    <rPh sb="0" eb="4">
      <t>ダンシイッパン</t>
    </rPh>
    <rPh sb="6" eb="7">
      <t>キュウ</t>
    </rPh>
    <phoneticPr fontId="2"/>
  </si>
  <si>
    <t>男子OV45</t>
    <rPh sb="0" eb="2">
      <t>ダンシ</t>
    </rPh>
    <phoneticPr fontId="2"/>
  </si>
  <si>
    <t>女子OV45</t>
    <rPh sb="0" eb="2">
      <t>ジョシ</t>
    </rPh>
    <phoneticPr fontId="2"/>
  </si>
  <si>
    <t>き０１</t>
    <phoneticPr fontId="2"/>
  </si>
  <si>
    <t>リーグ1</t>
    <phoneticPr fontId="27"/>
  </si>
  <si>
    <t>アビックWA</t>
    <phoneticPr fontId="2"/>
  </si>
  <si>
    <t>アビックWB</t>
    <phoneticPr fontId="2"/>
  </si>
  <si>
    <t>あ２４</t>
    <phoneticPr fontId="2"/>
  </si>
  <si>
    <t>２０２６年度東近江市テニス協会登録ナンバー</t>
    <rPh sb="4" eb="6">
      <t>ネンド</t>
    </rPh>
    <rPh sb="6" eb="10">
      <t>ヒガシオウミシ</t>
    </rPh>
    <rPh sb="13" eb="15">
      <t>キョウカイ</t>
    </rPh>
    <rPh sb="15" eb="17">
      <t>トウロク</t>
    </rPh>
    <phoneticPr fontId="2"/>
  </si>
  <si>
    <t>３８人</t>
    <rPh sb="2" eb="3">
      <t>ニン</t>
    </rPh>
    <phoneticPr fontId="2"/>
  </si>
  <si>
    <t>あ０１</t>
    <phoneticPr fontId="2"/>
  </si>
  <si>
    <t>青木</t>
    <rPh sb="0" eb="2">
      <t>アオキ</t>
    </rPh>
    <phoneticPr fontId="2"/>
  </si>
  <si>
    <t>重之</t>
    <rPh sb="0" eb="2">
      <t>シゲユキ</t>
    </rPh>
    <phoneticPr fontId="2"/>
  </si>
  <si>
    <t>西川</t>
    <rPh sb="0" eb="2">
      <t>ニシカワ</t>
    </rPh>
    <phoneticPr fontId="2"/>
  </si>
  <si>
    <t>昌一</t>
    <rPh sb="0" eb="2">
      <t>マサカズ</t>
    </rPh>
    <phoneticPr fontId="2"/>
  </si>
  <si>
    <t>安達</t>
    <rPh sb="0" eb="2">
      <t>アダチ</t>
    </rPh>
    <phoneticPr fontId="2"/>
  </si>
  <si>
    <t>隆一</t>
    <rPh sb="0" eb="2">
      <t>リュウイチ</t>
    </rPh>
    <phoneticPr fontId="2"/>
  </si>
  <si>
    <t>甲賀市</t>
    <rPh sb="0" eb="2">
      <t>コウカ</t>
    </rPh>
    <rPh sb="2" eb="3">
      <t>シ</t>
    </rPh>
    <phoneticPr fontId="2"/>
  </si>
  <si>
    <t>上原</t>
  </si>
  <si>
    <t>義弘</t>
  </si>
  <si>
    <t>寺村</t>
  </si>
  <si>
    <t>浩一</t>
  </si>
  <si>
    <t>平居</t>
  </si>
  <si>
    <t>崇</t>
  </si>
  <si>
    <t>多賀町</t>
    <rPh sb="0" eb="3">
      <t>タガチョウ</t>
    </rPh>
    <phoneticPr fontId="2"/>
  </si>
  <si>
    <t>大林</t>
  </si>
  <si>
    <t>弘典</t>
  </si>
  <si>
    <t>福嶋</t>
  </si>
  <si>
    <t>亮</t>
  </si>
  <si>
    <t>岐阜県</t>
    <rPh sb="0" eb="3">
      <t>ギフケン</t>
    </rPh>
    <phoneticPr fontId="2"/>
  </si>
  <si>
    <t>落合</t>
  </si>
  <si>
    <t>良弘</t>
  </si>
  <si>
    <t>松井</t>
  </si>
  <si>
    <t>長谷川</t>
  </si>
  <si>
    <t>優</t>
  </si>
  <si>
    <t>甲賀市</t>
    <rPh sb="0" eb="3">
      <t>コウカシ</t>
    </rPh>
    <phoneticPr fontId="2"/>
  </si>
  <si>
    <t>草野</t>
  </si>
  <si>
    <t>活地</t>
  </si>
  <si>
    <t>吉川</t>
  </si>
  <si>
    <t>孝次</t>
  </si>
  <si>
    <t>姫田</t>
  </si>
  <si>
    <t>和憲</t>
  </si>
  <si>
    <t>法戸</t>
  </si>
  <si>
    <t>義也</t>
  </si>
  <si>
    <t>公人</t>
  </si>
  <si>
    <t>清野</t>
  </si>
  <si>
    <t>宏樹</t>
  </si>
  <si>
    <t>野洲市</t>
    <rPh sb="0" eb="2">
      <t>ヤス</t>
    </rPh>
    <rPh sb="2" eb="3">
      <t>シ</t>
    </rPh>
    <phoneticPr fontId="2"/>
  </si>
  <si>
    <t>辻村</t>
  </si>
  <si>
    <t>惣一</t>
  </si>
  <si>
    <t>槇田</t>
    <rPh sb="0" eb="2">
      <t>マキタ</t>
    </rPh>
    <phoneticPr fontId="2"/>
  </si>
  <si>
    <t>学</t>
    <rPh sb="0" eb="1">
      <t>マナブ</t>
    </rPh>
    <phoneticPr fontId="2"/>
  </si>
  <si>
    <t>武久</t>
    <rPh sb="0" eb="2">
      <t>タケヒサ</t>
    </rPh>
    <phoneticPr fontId="2"/>
  </si>
  <si>
    <t>真也</t>
    <rPh sb="0" eb="2">
      <t>シンヤ</t>
    </rPh>
    <phoneticPr fontId="2"/>
  </si>
  <si>
    <t>大脇</t>
  </si>
  <si>
    <t>和世</t>
  </si>
  <si>
    <t>西山</t>
  </si>
  <si>
    <t>抄千代</t>
  </si>
  <si>
    <t>齋田</t>
  </si>
  <si>
    <t>優子</t>
  </si>
  <si>
    <t>中村</t>
  </si>
  <si>
    <t>紗映子</t>
  </si>
  <si>
    <t>松本</t>
  </si>
  <si>
    <t>光美</t>
  </si>
  <si>
    <t>堅田</t>
  </si>
  <si>
    <t>瑞木</t>
  </si>
  <si>
    <t>堀田</t>
  </si>
  <si>
    <t>明子</t>
  </si>
  <si>
    <t>小西</t>
  </si>
  <si>
    <t>由美子</t>
  </si>
  <si>
    <t>徳田</t>
  </si>
  <si>
    <t>裕子</t>
  </si>
  <si>
    <t>叶丸</t>
  </si>
  <si>
    <t>利恵子</t>
  </si>
  <si>
    <t>脇田</t>
  </si>
  <si>
    <t>里加</t>
  </si>
  <si>
    <t>谷崎</t>
    <rPh sb="0" eb="1">
      <t>タニ</t>
    </rPh>
    <rPh sb="1" eb="2">
      <t>サキ</t>
    </rPh>
    <phoneticPr fontId="2"/>
  </si>
  <si>
    <t>３２人</t>
    <rPh sb="2" eb="3">
      <t>ニン</t>
    </rPh>
    <phoneticPr fontId="2"/>
  </si>
  <si>
    <t>多賀町</t>
    <rPh sb="0" eb="2">
      <t>タガ</t>
    </rPh>
    <rPh sb="2" eb="3">
      <t>チョウ</t>
    </rPh>
    <phoneticPr fontId="2"/>
  </si>
  <si>
    <t>竜王町</t>
    <rPh sb="0" eb="2">
      <t>リュウオウ</t>
    </rPh>
    <rPh sb="2" eb="3">
      <t>チョウ</t>
    </rPh>
    <phoneticPr fontId="3"/>
  </si>
  <si>
    <t>福岡</t>
    <rPh sb="0" eb="2">
      <t>フクオカ</t>
    </rPh>
    <phoneticPr fontId="3"/>
  </si>
  <si>
    <t>由布加</t>
    <rPh sb="0" eb="1">
      <t>ユ</t>
    </rPh>
    <rPh sb="1" eb="2">
      <t>ヌノ</t>
    </rPh>
    <rPh sb="2" eb="3">
      <t>カ</t>
    </rPh>
    <phoneticPr fontId="3"/>
  </si>
  <si>
    <t>女</t>
    <phoneticPr fontId="2"/>
  </si>
  <si>
    <t>知奈美</t>
    <rPh sb="0" eb="3">
      <t>チナミ</t>
    </rPh>
    <phoneticPr fontId="3"/>
  </si>
  <si>
    <t>大阪府</t>
    <rPh sb="0" eb="3">
      <t>オオサカフ</t>
    </rPh>
    <phoneticPr fontId="3"/>
  </si>
  <si>
    <t>あぷ２６</t>
  </si>
  <si>
    <t>宮村</t>
    <rPh sb="0" eb="2">
      <t>ミヤムラ</t>
    </rPh>
    <phoneticPr fontId="3"/>
  </si>
  <si>
    <t>知宏</t>
    <rPh sb="0" eb="2">
      <t>トモヒロ</t>
    </rPh>
    <phoneticPr fontId="3"/>
  </si>
  <si>
    <t>近江八幡市</t>
    <phoneticPr fontId="3"/>
  </si>
  <si>
    <t>あぷ２８</t>
  </si>
  <si>
    <t>北嶋</t>
    <rPh sb="0" eb="2">
      <t>キタジマ</t>
    </rPh>
    <phoneticPr fontId="3"/>
  </si>
  <si>
    <t>謙一</t>
    <rPh sb="0" eb="2">
      <t>ケンイチ</t>
    </rPh>
    <phoneticPr fontId="3"/>
  </si>
  <si>
    <t>あぷ２９</t>
  </si>
  <si>
    <t>竹村</t>
    <rPh sb="0" eb="2">
      <t>タケムラ</t>
    </rPh>
    <phoneticPr fontId="2"/>
  </si>
  <si>
    <t>治</t>
    <rPh sb="0" eb="1">
      <t>オサム</t>
    </rPh>
    <phoneticPr fontId="2"/>
  </si>
  <si>
    <t>日野町</t>
    <rPh sb="0" eb="2">
      <t>ヒノ</t>
    </rPh>
    <rPh sb="2" eb="3">
      <t>チョウ</t>
    </rPh>
    <phoneticPr fontId="3"/>
  </si>
  <si>
    <t>あぷ３０</t>
  </si>
  <si>
    <t>山崎</t>
    <rPh sb="0" eb="2">
      <t>ヤマザキ</t>
    </rPh>
    <phoneticPr fontId="2"/>
  </si>
  <si>
    <t>あぷ３１</t>
  </si>
  <si>
    <t>山田</t>
    <rPh sb="0" eb="2">
      <t>ヤマダ</t>
    </rPh>
    <phoneticPr fontId="2"/>
  </si>
  <si>
    <t>昌枝</t>
    <rPh sb="0" eb="2">
      <t>マサエ</t>
    </rPh>
    <phoneticPr fontId="2"/>
  </si>
  <si>
    <t>あぷ３２</t>
  </si>
  <si>
    <t>吉本</t>
    <rPh sb="0" eb="2">
      <t>ヨシモト</t>
    </rPh>
    <phoneticPr fontId="2"/>
  </si>
  <si>
    <t>泰二</t>
    <rPh sb="0" eb="2">
      <t>タイジ</t>
    </rPh>
    <phoneticPr fontId="2"/>
  </si>
  <si>
    <t>あぷ３３</t>
  </si>
  <si>
    <t>赤木</t>
    <rPh sb="0" eb="2">
      <t>アカギ</t>
    </rPh>
    <phoneticPr fontId="2"/>
  </si>
  <si>
    <t>拓</t>
    <rPh sb="0" eb="1">
      <t>タク</t>
    </rPh>
    <phoneticPr fontId="2"/>
  </si>
  <si>
    <t>２７人</t>
    <rPh sb="2" eb="3">
      <t>ニン</t>
    </rPh>
    <phoneticPr fontId="2"/>
  </si>
  <si>
    <t>湖南市</t>
    <phoneticPr fontId="2"/>
  </si>
  <si>
    <t>水島</t>
  </si>
  <si>
    <t>康夫</t>
    <rPh sb="0" eb="2">
      <t>ヤスオ</t>
    </rPh>
    <phoneticPr fontId="2"/>
  </si>
  <si>
    <t>北村</t>
  </si>
  <si>
    <t>建</t>
    <rPh sb="0" eb="1">
      <t>タ</t>
    </rPh>
    <phoneticPr fontId="2"/>
  </si>
  <si>
    <t>長浜市</t>
    <phoneticPr fontId="2"/>
  </si>
  <si>
    <t>片桐</t>
  </si>
  <si>
    <t>靖之</t>
  </si>
  <si>
    <t>美里</t>
  </si>
  <si>
    <t>杉</t>
  </si>
  <si>
    <t>健次</t>
  </si>
  <si>
    <t>大賀</t>
  </si>
  <si>
    <t>華子</t>
  </si>
  <si>
    <t>松尾</t>
  </si>
  <si>
    <t>吉峰</t>
  </si>
  <si>
    <t>愛知県</t>
    <rPh sb="0" eb="3">
      <t>アイチケン</t>
    </rPh>
    <phoneticPr fontId="2"/>
  </si>
  <si>
    <t>小澤</t>
  </si>
  <si>
    <t>聖輝</t>
  </si>
  <si>
    <t>土肥</t>
  </si>
  <si>
    <t>郁菜</t>
  </si>
  <si>
    <t>あん２７</t>
  </si>
  <si>
    <t>奈菜</t>
  </si>
  <si>
    <t>２４人</t>
    <rPh sb="2" eb="3">
      <t>ニン</t>
    </rPh>
    <phoneticPr fontId="2"/>
  </si>
  <si>
    <t>Ｋテニスカレッジ</t>
    <phoneticPr fontId="2"/>
  </si>
  <si>
    <t>け０２</t>
  </si>
  <si>
    <t>け０６</t>
  </si>
  <si>
    <t>川上</t>
    <phoneticPr fontId="2"/>
  </si>
  <si>
    <t>駿亮</t>
    <rPh sb="0" eb="1">
      <t>シュン</t>
    </rPh>
    <rPh sb="1" eb="2">
      <t>リョウ</t>
    </rPh>
    <phoneticPr fontId="2"/>
  </si>
  <si>
    <t>悠大</t>
    <rPh sb="0" eb="2">
      <t>ユウダイ</t>
    </rPh>
    <phoneticPr fontId="2"/>
  </si>
  <si>
    <t>田處</t>
    <rPh sb="0" eb="1">
      <t>タ</t>
    </rPh>
    <rPh sb="1" eb="2">
      <t>トコロ</t>
    </rPh>
    <phoneticPr fontId="2"/>
  </si>
  <si>
    <t>浩壱</t>
    <phoneticPr fontId="2"/>
  </si>
  <si>
    <t>入江</t>
    <rPh sb="0" eb="2">
      <t>イリエ</t>
    </rPh>
    <phoneticPr fontId="2"/>
  </si>
  <si>
    <t>和彦</t>
    <rPh sb="0" eb="2">
      <t>カズヒコ</t>
    </rPh>
    <phoneticPr fontId="2"/>
  </si>
  <si>
    <t>平喜</t>
    <rPh sb="0" eb="1">
      <t>ヘイ</t>
    </rPh>
    <rPh sb="1" eb="2">
      <t>キ</t>
    </rPh>
    <phoneticPr fontId="2"/>
  </si>
  <si>
    <t>田畑</t>
    <rPh sb="0" eb="2">
      <t>タバタ</t>
    </rPh>
    <phoneticPr fontId="2"/>
  </si>
  <si>
    <t>博光</t>
    <rPh sb="0" eb="2">
      <t>ヒロミツ</t>
    </rPh>
    <phoneticPr fontId="2"/>
  </si>
  <si>
    <t>千鶴</t>
    <rPh sb="0" eb="2">
      <t>チヅル</t>
    </rPh>
    <phoneticPr fontId="2"/>
  </si>
  <si>
    <t>勇夫</t>
    <rPh sb="0" eb="2">
      <t>イサオ</t>
    </rPh>
    <phoneticPr fontId="2"/>
  </si>
  <si>
    <t>け２３</t>
  </si>
  <si>
    <t>佐々木</t>
    <rPh sb="0" eb="3">
      <t>ササキ</t>
    </rPh>
    <phoneticPr fontId="2"/>
  </si>
  <si>
    <t>優</t>
    <rPh sb="0" eb="1">
      <t>ユウ</t>
    </rPh>
    <phoneticPr fontId="2"/>
  </si>
  <si>
    <t>け２４</t>
  </si>
  <si>
    <t>け２５</t>
  </si>
  <si>
    <t>山口</t>
    <rPh sb="0" eb="2">
      <t>ヤマグチ</t>
    </rPh>
    <phoneticPr fontId="2"/>
  </si>
  <si>
    <t>希子</t>
    <rPh sb="0" eb="2">
      <t>キコ</t>
    </rPh>
    <phoneticPr fontId="2"/>
  </si>
  <si>
    <t>け２６</t>
  </si>
  <si>
    <r>
      <rPr>
        <b/>
        <sz val="11"/>
        <rFont val="MS UI Gothic"/>
        <family val="3"/>
        <charset val="128"/>
      </rPr>
      <t>𠮷</t>
    </r>
    <r>
      <rPr>
        <b/>
        <sz val="11"/>
        <rFont val="MS UI Gothic"/>
        <family val="3"/>
        <charset val="128"/>
      </rPr>
      <t>越</t>
    </r>
    <rPh sb="2" eb="3">
      <t>コ</t>
    </rPh>
    <phoneticPr fontId="2"/>
  </si>
  <si>
    <t>洋一</t>
    <rPh sb="0" eb="2">
      <t>ヨウイチ</t>
    </rPh>
    <phoneticPr fontId="2"/>
  </si>
  <si>
    <t>け２７</t>
  </si>
  <si>
    <t>稲岡</t>
    <phoneticPr fontId="2"/>
  </si>
  <si>
    <t>沙良</t>
    <rPh sb="0" eb="2">
      <t>サラ</t>
    </rPh>
    <phoneticPr fontId="2"/>
  </si>
  <si>
    <t>３０人</t>
    <rPh sb="2" eb="3">
      <t>ニン</t>
    </rPh>
    <phoneticPr fontId="2"/>
  </si>
  <si>
    <t>荒浪</t>
    <rPh sb="0" eb="2">
      <t>アラナミ</t>
    </rPh>
    <phoneticPr fontId="50"/>
  </si>
  <si>
    <t>順次</t>
    <rPh sb="0" eb="2">
      <t>ジュンジ</t>
    </rPh>
    <phoneticPr fontId="50"/>
  </si>
  <si>
    <t>石井</t>
    <rPh sb="0" eb="2">
      <t>イシイ</t>
    </rPh>
    <phoneticPr fontId="50"/>
  </si>
  <si>
    <t>耶真斗</t>
    <rPh sb="0" eb="3">
      <t>ヤマト</t>
    </rPh>
    <phoneticPr fontId="50"/>
  </si>
  <si>
    <t>石川</t>
    <rPh sb="0" eb="2">
      <t>イシカワ</t>
    </rPh>
    <phoneticPr fontId="50"/>
  </si>
  <si>
    <t>和洋</t>
    <rPh sb="0" eb="2">
      <t>カズヒロ</t>
    </rPh>
    <phoneticPr fontId="50"/>
  </si>
  <si>
    <t>石田</t>
    <rPh sb="0" eb="2">
      <t>イシダ</t>
    </rPh>
    <phoneticPr fontId="50"/>
  </si>
  <si>
    <t>文彦</t>
    <rPh sb="0" eb="2">
      <t>フミヒコ</t>
    </rPh>
    <phoneticPr fontId="50"/>
  </si>
  <si>
    <t>奥田</t>
    <rPh sb="0" eb="2">
      <t>オクダ</t>
    </rPh>
    <phoneticPr fontId="50"/>
  </si>
  <si>
    <t>司</t>
    <rPh sb="0" eb="1">
      <t>ツカサ</t>
    </rPh>
    <phoneticPr fontId="50"/>
  </si>
  <si>
    <t>木村</t>
    <rPh sb="0" eb="2">
      <t>キムラ</t>
    </rPh>
    <phoneticPr fontId="50"/>
  </si>
  <si>
    <t>圭</t>
    <rPh sb="0" eb="1">
      <t>ケイ</t>
    </rPh>
    <phoneticPr fontId="50"/>
  </si>
  <si>
    <t>栗山</t>
    <rPh sb="0" eb="2">
      <t>クリヤマ</t>
    </rPh>
    <phoneticPr fontId="50"/>
  </si>
  <si>
    <t>飛鳥</t>
    <rPh sb="0" eb="2">
      <t>アスカ</t>
    </rPh>
    <phoneticPr fontId="50"/>
  </si>
  <si>
    <t>中尾</t>
    <rPh sb="0" eb="2">
      <t>ナカオ</t>
    </rPh>
    <phoneticPr fontId="50"/>
  </si>
  <si>
    <t>慶太</t>
    <rPh sb="0" eb="2">
      <t>ケイタ</t>
    </rPh>
    <phoneticPr fontId="50"/>
  </si>
  <si>
    <t>仲田</t>
    <rPh sb="0" eb="2">
      <t>ナカタ</t>
    </rPh>
    <phoneticPr fontId="50"/>
  </si>
  <si>
    <t>慶介</t>
    <rPh sb="0" eb="2">
      <t>ケイスケ</t>
    </rPh>
    <phoneticPr fontId="50"/>
  </si>
  <si>
    <t>永田</t>
    <rPh sb="0" eb="2">
      <t>ナガタ</t>
    </rPh>
    <phoneticPr fontId="50"/>
  </si>
  <si>
    <t>寛教</t>
    <rPh sb="0" eb="1">
      <t>ヒロシ</t>
    </rPh>
    <rPh sb="1" eb="2">
      <t>キョウ</t>
    </rPh>
    <phoneticPr fontId="50"/>
  </si>
  <si>
    <t>濵口</t>
    <rPh sb="0" eb="2">
      <t>ハマグチ</t>
    </rPh>
    <phoneticPr fontId="50"/>
  </si>
  <si>
    <t>里穂</t>
    <rPh sb="0" eb="2">
      <t>リホ</t>
    </rPh>
    <phoneticPr fontId="50"/>
  </si>
  <si>
    <t>平瀬</t>
    <rPh sb="0" eb="2">
      <t>ヒラセ</t>
    </rPh>
    <phoneticPr fontId="50"/>
  </si>
  <si>
    <t>俊介</t>
    <rPh sb="0" eb="2">
      <t>シュンスケ</t>
    </rPh>
    <phoneticPr fontId="50"/>
  </si>
  <si>
    <t>福島</t>
    <rPh sb="0" eb="2">
      <t>フクシマ</t>
    </rPh>
    <phoneticPr fontId="50"/>
  </si>
  <si>
    <t>勇輔</t>
    <rPh sb="0" eb="2">
      <t>ユウスケ</t>
    </rPh>
    <phoneticPr fontId="50"/>
  </si>
  <si>
    <t>本宮</t>
    <rPh sb="0" eb="2">
      <t>ホングウ</t>
    </rPh>
    <phoneticPr fontId="2"/>
  </si>
  <si>
    <t>智之</t>
    <rPh sb="0" eb="2">
      <t>トモユキ</t>
    </rPh>
    <phoneticPr fontId="2"/>
  </si>
  <si>
    <t>松本</t>
    <rPh sb="0" eb="2">
      <t>マツモト</t>
    </rPh>
    <phoneticPr fontId="50"/>
  </si>
  <si>
    <t>拓大</t>
    <rPh sb="0" eb="2">
      <t>タクダイ</t>
    </rPh>
    <phoneticPr fontId="50"/>
  </si>
  <si>
    <t>安武</t>
    <rPh sb="0" eb="2">
      <t>ヤスタケ</t>
    </rPh>
    <phoneticPr fontId="51"/>
  </si>
  <si>
    <t>義剛</t>
    <rPh sb="0" eb="1">
      <t>ギ</t>
    </rPh>
    <rPh sb="1" eb="2">
      <t>ツヨシ</t>
    </rPh>
    <phoneticPr fontId="51"/>
  </si>
  <si>
    <t>山田</t>
    <rPh sb="0" eb="2">
      <t>ヤマダ</t>
    </rPh>
    <phoneticPr fontId="50"/>
  </si>
  <si>
    <t>修平</t>
    <rPh sb="0" eb="2">
      <t>シュウヘイ</t>
    </rPh>
    <phoneticPr fontId="50"/>
  </si>
  <si>
    <t>滝本</t>
    <rPh sb="0" eb="2">
      <t>タキモト</t>
    </rPh>
    <phoneticPr fontId="50"/>
  </si>
  <si>
    <t>照夫</t>
    <rPh sb="0" eb="2">
      <t>テルオ</t>
    </rPh>
    <phoneticPr fontId="50"/>
  </si>
  <si>
    <t>岩崎</t>
    <rPh sb="0" eb="2">
      <t>イワサキ</t>
    </rPh>
    <phoneticPr fontId="2"/>
  </si>
  <si>
    <t>開</t>
    <rPh sb="0" eb="1">
      <t>カイ</t>
    </rPh>
    <phoneticPr fontId="2"/>
  </si>
  <si>
    <t>狩野</t>
    <rPh sb="0" eb="2">
      <t>カリノ</t>
    </rPh>
    <phoneticPr fontId="2"/>
  </si>
  <si>
    <t>雅斗</t>
    <rPh sb="0" eb="1">
      <t>マサ</t>
    </rPh>
    <rPh sb="1" eb="2">
      <t>ト</t>
    </rPh>
    <phoneticPr fontId="2"/>
  </si>
  <si>
    <t>西岡</t>
    <rPh sb="0" eb="1">
      <t>ニシ</t>
    </rPh>
    <rPh sb="1" eb="2">
      <t>オカ</t>
    </rPh>
    <phoneticPr fontId="2"/>
  </si>
  <si>
    <t>庸介</t>
    <rPh sb="0" eb="2">
      <t>ヨウスケ</t>
    </rPh>
    <phoneticPr fontId="2"/>
  </si>
  <si>
    <t>和田</t>
    <rPh sb="0" eb="2">
      <t>ワダ</t>
    </rPh>
    <phoneticPr fontId="2"/>
  </si>
  <si>
    <t>洸</t>
    <rPh sb="0" eb="1">
      <t>ヒカル</t>
    </rPh>
    <phoneticPr fontId="2"/>
  </si>
  <si>
    <t>ぐ０３</t>
  </si>
  <si>
    <t>由汰</t>
    <rPh sb="0" eb="2">
      <t>ヨシタ</t>
    </rPh>
    <phoneticPr fontId="2"/>
  </si>
  <si>
    <t>大竹</t>
    <rPh sb="0" eb="2">
      <t>オオタケ</t>
    </rPh>
    <phoneticPr fontId="2"/>
  </si>
  <si>
    <t>啓介</t>
    <rPh sb="0" eb="2">
      <t>ケイスケ</t>
    </rPh>
    <phoneticPr fontId="2"/>
  </si>
  <si>
    <t>ｊｒ</t>
    <phoneticPr fontId="2"/>
  </si>
  <si>
    <t>日下部</t>
    <rPh sb="0" eb="3">
      <t>クサカベ</t>
    </rPh>
    <phoneticPr fontId="2"/>
  </si>
  <si>
    <t>佑奈</t>
    <rPh sb="0" eb="2">
      <t>ユウナ</t>
    </rPh>
    <phoneticPr fontId="2"/>
  </si>
  <si>
    <t>澁谷</t>
    <rPh sb="0" eb="2">
      <t>シブタニ</t>
    </rPh>
    <phoneticPr fontId="2"/>
  </si>
  <si>
    <t>保乃実</t>
    <rPh sb="0" eb="1">
      <t>ホ</t>
    </rPh>
    <rPh sb="1" eb="2">
      <t>ノ</t>
    </rPh>
    <rPh sb="2" eb="3">
      <t>ミ</t>
    </rPh>
    <phoneticPr fontId="2"/>
  </si>
  <si>
    <t>安積　</t>
    <rPh sb="0" eb="2">
      <t>アヅミ</t>
    </rPh>
    <phoneticPr fontId="2"/>
  </si>
  <si>
    <t>絵里</t>
    <rPh sb="0" eb="2">
      <t>エリ</t>
    </rPh>
    <phoneticPr fontId="2"/>
  </si>
  <si>
    <t>北川</t>
    <rPh sb="0" eb="2">
      <t>キタガワ</t>
    </rPh>
    <phoneticPr fontId="2"/>
  </si>
  <si>
    <t>ぐ２５</t>
  </si>
  <si>
    <t>井口　</t>
    <rPh sb="0" eb="2">
      <t>イグチ</t>
    </rPh>
    <phoneticPr fontId="2"/>
  </si>
  <si>
    <t>陽太</t>
  </si>
  <si>
    <t>ぐ２６</t>
  </si>
  <si>
    <t>陰道</t>
    <rPh sb="0" eb="1">
      <t>カゲ</t>
    </rPh>
    <rPh sb="1" eb="2">
      <t>ミチ</t>
    </rPh>
    <phoneticPr fontId="2"/>
  </si>
  <si>
    <t>恵美子</t>
    <rPh sb="0" eb="3">
      <t>エミコ</t>
    </rPh>
    <phoneticPr fontId="2"/>
  </si>
  <si>
    <t>ぐ２７</t>
  </si>
  <si>
    <t>帆足</t>
    <rPh sb="0" eb="2">
      <t>ホアシ</t>
    </rPh>
    <phoneticPr fontId="2"/>
  </si>
  <si>
    <t>介</t>
    <rPh sb="0" eb="1">
      <t>カイ</t>
    </rPh>
    <phoneticPr fontId="2"/>
  </si>
  <si>
    <t>ぐ２８</t>
  </si>
  <si>
    <t>安田</t>
    <rPh sb="0" eb="2">
      <t>ヤスダ</t>
    </rPh>
    <phoneticPr fontId="2"/>
  </si>
  <si>
    <t>椋太</t>
    <rPh sb="0" eb="1">
      <t>リョウ</t>
    </rPh>
    <rPh sb="1" eb="2">
      <t>タ</t>
    </rPh>
    <phoneticPr fontId="2"/>
  </si>
  <si>
    <t>ぐ２９</t>
  </si>
  <si>
    <t>楓</t>
    <rPh sb="0" eb="1">
      <t>カエデ</t>
    </rPh>
    <phoneticPr fontId="2"/>
  </si>
  <si>
    <t>ぐ３０</t>
  </si>
  <si>
    <t>一圓</t>
    <rPh sb="0" eb="2">
      <t>イチエン</t>
    </rPh>
    <phoneticPr fontId="2"/>
  </si>
  <si>
    <t>寧々</t>
    <rPh sb="0" eb="2">
      <t>ネネ</t>
    </rPh>
    <phoneticPr fontId="2"/>
  </si>
  <si>
    <t>ぐ３１</t>
  </si>
  <si>
    <t>門根</t>
    <rPh sb="0" eb="1">
      <t>モン</t>
    </rPh>
    <rPh sb="1" eb="2">
      <t>ネ</t>
    </rPh>
    <phoneticPr fontId="52"/>
  </si>
  <si>
    <t>維吹</t>
    <rPh sb="0" eb="1">
      <t>イ</t>
    </rPh>
    <rPh sb="1" eb="2">
      <t>フ</t>
    </rPh>
    <phoneticPr fontId="52"/>
  </si>
  <si>
    <t>７人</t>
    <rPh sb="1" eb="2">
      <t>ニン</t>
    </rPh>
    <phoneticPr fontId="2"/>
  </si>
  <si>
    <t>滋賀県立硬式テニス部</t>
  </si>
  <si>
    <t>し０２</t>
    <phoneticPr fontId="2"/>
  </si>
  <si>
    <t>し０３</t>
    <phoneticPr fontId="2"/>
  </si>
  <si>
    <t>唯七</t>
    <rPh sb="0" eb="1">
      <t>ユイ</t>
    </rPh>
    <rPh sb="1" eb="2">
      <t>ナナ</t>
    </rPh>
    <phoneticPr fontId="2"/>
  </si>
  <si>
    <t>八木</t>
    <rPh sb="0" eb="2">
      <t>ヤギ</t>
    </rPh>
    <phoneticPr fontId="2"/>
  </si>
  <si>
    <t>拓己</t>
    <rPh sb="0" eb="2">
      <t>タクミ</t>
    </rPh>
    <phoneticPr fontId="2"/>
  </si>
  <si>
    <t>２３人</t>
    <rPh sb="2" eb="3">
      <t>ニン</t>
    </rPh>
    <phoneticPr fontId="2"/>
  </si>
  <si>
    <t>ふ０１</t>
    <phoneticPr fontId="2"/>
  </si>
  <si>
    <t>水本</t>
    <rPh sb="0" eb="2">
      <t>ミズモト</t>
    </rPh>
    <phoneticPr fontId="2"/>
  </si>
  <si>
    <t>敦史</t>
    <rPh sb="0" eb="2">
      <t>アツシ</t>
    </rPh>
    <phoneticPr fontId="2"/>
  </si>
  <si>
    <t>ふ０２</t>
    <phoneticPr fontId="2"/>
  </si>
  <si>
    <t>岡本</t>
    <rPh sb="0" eb="2">
      <t>オカモト</t>
    </rPh>
    <phoneticPr fontId="2"/>
  </si>
  <si>
    <t>大樹</t>
    <rPh sb="0" eb="2">
      <t>ダイキ</t>
    </rPh>
    <phoneticPr fontId="2"/>
  </si>
  <si>
    <t>ふ０３</t>
    <phoneticPr fontId="2"/>
  </si>
  <si>
    <t>増田</t>
    <rPh sb="0" eb="2">
      <t>マスダ</t>
    </rPh>
    <phoneticPr fontId="2"/>
  </si>
  <si>
    <t>剛士</t>
    <rPh sb="0" eb="2">
      <t>タケシ</t>
    </rPh>
    <phoneticPr fontId="2"/>
  </si>
  <si>
    <t>ふ０４</t>
    <phoneticPr fontId="2"/>
  </si>
  <si>
    <t>成宮</t>
    <rPh sb="0" eb="2">
      <t>ナルミヤ</t>
    </rPh>
    <phoneticPr fontId="2"/>
  </si>
  <si>
    <t>康弘</t>
    <rPh sb="0" eb="2">
      <t>ヤスヒロ</t>
    </rPh>
    <phoneticPr fontId="2"/>
  </si>
  <si>
    <t>ふ０５</t>
    <phoneticPr fontId="2"/>
  </si>
  <si>
    <t>古市</t>
    <rPh sb="0" eb="2">
      <t>フルイチ</t>
    </rPh>
    <phoneticPr fontId="2"/>
  </si>
  <si>
    <t>卓志</t>
    <rPh sb="0" eb="2">
      <t>タクシ</t>
    </rPh>
    <phoneticPr fontId="2"/>
  </si>
  <si>
    <t>ふ０６</t>
    <phoneticPr fontId="2"/>
  </si>
  <si>
    <t>浦嶋</t>
    <rPh sb="0" eb="2">
      <t>ウラシマ</t>
    </rPh>
    <phoneticPr fontId="2"/>
  </si>
  <si>
    <t>博邦</t>
    <rPh sb="0" eb="2">
      <t>ヒロクニ</t>
    </rPh>
    <phoneticPr fontId="2"/>
  </si>
  <si>
    <t>ふ０７</t>
    <phoneticPr fontId="2"/>
  </si>
  <si>
    <t>平塚</t>
    <rPh sb="0" eb="2">
      <t>ヒラツカ</t>
    </rPh>
    <phoneticPr fontId="2"/>
  </si>
  <si>
    <t>聡</t>
    <rPh sb="0" eb="1">
      <t>サトシ</t>
    </rPh>
    <phoneticPr fontId="2"/>
  </si>
  <si>
    <t>ふ０８</t>
    <phoneticPr fontId="2"/>
  </si>
  <si>
    <t>池端</t>
    <rPh sb="0" eb="2">
      <t>イケバタ</t>
    </rPh>
    <phoneticPr fontId="2"/>
  </si>
  <si>
    <t>誠治</t>
    <rPh sb="0" eb="2">
      <t>セイジ</t>
    </rPh>
    <phoneticPr fontId="2"/>
  </si>
  <si>
    <t>ふ０９</t>
    <phoneticPr fontId="2"/>
  </si>
  <si>
    <t>三代</t>
    <rPh sb="0" eb="2">
      <t>ミシロ</t>
    </rPh>
    <phoneticPr fontId="2"/>
  </si>
  <si>
    <t>康成</t>
    <rPh sb="0" eb="2">
      <t>ヤスナリ</t>
    </rPh>
    <phoneticPr fontId="2"/>
  </si>
  <si>
    <t>ふ１０</t>
    <phoneticPr fontId="2"/>
  </si>
  <si>
    <t>井上</t>
    <rPh sb="0" eb="2">
      <t>イノウエ</t>
    </rPh>
    <phoneticPr fontId="2"/>
  </si>
  <si>
    <t>新</t>
    <rPh sb="0" eb="1">
      <t>シン</t>
    </rPh>
    <phoneticPr fontId="2"/>
  </si>
  <si>
    <t>ふ１１</t>
    <phoneticPr fontId="2"/>
  </si>
  <si>
    <t>清水</t>
    <rPh sb="0" eb="2">
      <t>シミズ</t>
    </rPh>
    <phoneticPr fontId="2"/>
  </si>
  <si>
    <t>義弘</t>
    <rPh sb="0" eb="2">
      <t>ヨシヒロ</t>
    </rPh>
    <phoneticPr fontId="2"/>
  </si>
  <si>
    <t>ふ１２</t>
    <phoneticPr fontId="2"/>
  </si>
  <si>
    <t>福元</t>
    <rPh sb="0" eb="2">
      <t>フクモト</t>
    </rPh>
    <phoneticPr fontId="2"/>
  </si>
  <si>
    <t>公道</t>
    <rPh sb="0" eb="2">
      <t>コウドウ</t>
    </rPh>
    <phoneticPr fontId="2"/>
  </si>
  <si>
    <t>ふ１３</t>
    <phoneticPr fontId="2"/>
  </si>
  <si>
    <t>大野</t>
    <rPh sb="0" eb="2">
      <t>オオノ</t>
    </rPh>
    <phoneticPr fontId="2"/>
  </si>
  <si>
    <t>美南</t>
    <rPh sb="0" eb="2">
      <t>ミナミ</t>
    </rPh>
    <phoneticPr fontId="2"/>
  </si>
  <si>
    <t>ふ１４</t>
    <phoneticPr fontId="2"/>
  </si>
  <si>
    <t>梨絵</t>
    <rPh sb="0" eb="2">
      <t>リエ</t>
    </rPh>
    <phoneticPr fontId="2"/>
  </si>
  <si>
    <t>ふ１５</t>
    <phoneticPr fontId="2"/>
  </si>
  <si>
    <t>さち</t>
    <phoneticPr fontId="2"/>
  </si>
  <si>
    <t>ふ１６</t>
    <phoneticPr fontId="2"/>
  </si>
  <si>
    <t>筒井</t>
    <rPh sb="0" eb="2">
      <t>ツツイ</t>
    </rPh>
    <phoneticPr fontId="2"/>
  </si>
  <si>
    <t>珠世</t>
    <rPh sb="0" eb="2">
      <t>タマヨ</t>
    </rPh>
    <phoneticPr fontId="2"/>
  </si>
  <si>
    <t>ふ１７</t>
    <phoneticPr fontId="2"/>
  </si>
  <si>
    <t>栗田</t>
    <rPh sb="0" eb="2">
      <t>クリタ</t>
    </rPh>
    <phoneticPr fontId="2"/>
  </si>
  <si>
    <t>智里</t>
    <rPh sb="0" eb="2">
      <t>チサト</t>
    </rPh>
    <phoneticPr fontId="2"/>
  </si>
  <si>
    <t>愛荘町</t>
    <rPh sb="0" eb="2">
      <t>アイショウ</t>
    </rPh>
    <rPh sb="2" eb="3">
      <t>チョウ</t>
    </rPh>
    <phoneticPr fontId="2"/>
  </si>
  <si>
    <t>ふ１８</t>
    <phoneticPr fontId="2"/>
  </si>
  <si>
    <t>柏木</t>
    <rPh sb="0" eb="2">
      <t>カシワギ</t>
    </rPh>
    <phoneticPr fontId="2"/>
  </si>
  <si>
    <t>貴子</t>
    <rPh sb="0" eb="2">
      <t>タカコ</t>
    </rPh>
    <phoneticPr fontId="2"/>
  </si>
  <si>
    <t>ふ１９</t>
    <phoneticPr fontId="2"/>
  </si>
  <si>
    <t>出縄</t>
    <rPh sb="0" eb="1">
      <t>デ</t>
    </rPh>
    <rPh sb="1" eb="2">
      <t>ナワ</t>
    </rPh>
    <phoneticPr fontId="2"/>
  </si>
  <si>
    <t>久子</t>
    <rPh sb="0" eb="2">
      <t>ヒサコ</t>
    </rPh>
    <phoneticPr fontId="2"/>
  </si>
  <si>
    <t>ふ２０</t>
    <phoneticPr fontId="2"/>
  </si>
  <si>
    <t>吉岡</t>
    <rPh sb="0" eb="2">
      <t>ヨシオカ</t>
    </rPh>
    <phoneticPr fontId="2"/>
  </si>
  <si>
    <t>京子</t>
    <rPh sb="0" eb="2">
      <t>キョウコ</t>
    </rPh>
    <phoneticPr fontId="2"/>
  </si>
  <si>
    <t>ふ２１</t>
    <phoneticPr fontId="2"/>
  </si>
  <si>
    <t>千代美</t>
    <rPh sb="0" eb="3">
      <t>チヨミ</t>
    </rPh>
    <phoneticPr fontId="2"/>
  </si>
  <si>
    <t>ふ２２</t>
    <phoneticPr fontId="2"/>
  </si>
  <si>
    <t>山﨑</t>
    <rPh sb="0" eb="2">
      <t>ヤマザキ</t>
    </rPh>
    <phoneticPr fontId="2"/>
  </si>
  <si>
    <t>暢代</t>
    <rPh sb="0" eb="2">
      <t>ノブヨ</t>
    </rPh>
    <phoneticPr fontId="2"/>
  </si>
  <si>
    <t>ふ２３</t>
  </si>
  <si>
    <t>ふ２４</t>
  </si>
  <si>
    <t>順子</t>
    <rPh sb="0" eb="2">
      <t>ジュンコ</t>
    </rPh>
    <phoneticPr fontId="2"/>
  </si>
  <si>
    <t>ふ２５</t>
  </si>
  <si>
    <t>義規</t>
    <rPh sb="0" eb="2">
      <t>ヨシノリ</t>
    </rPh>
    <phoneticPr fontId="2"/>
  </si>
  <si>
    <t>５４人</t>
    <rPh sb="2" eb="3">
      <t>ニン</t>
    </rPh>
    <phoneticPr fontId="2"/>
  </si>
  <si>
    <t>う０１</t>
    <phoneticPr fontId="2"/>
  </si>
  <si>
    <t>う０２</t>
    <phoneticPr fontId="2"/>
  </si>
  <si>
    <t>久保田</t>
    <rPh sb="0" eb="3">
      <t>クボタ</t>
    </rPh>
    <phoneticPr fontId="2"/>
  </si>
  <si>
    <t>勉</t>
    <rPh sb="0" eb="1">
      <t>ツトム</t>
    </rPh>
    <phoneticPr fontId="2"/>
  </si>
  <si>
    <t>垣内</t>
    <rPh sb="0" eb="2">
      <t>カキウチ</t>
    </rPh>
    <phoneticPr fontId="2"/>
  </si>
  <si>
    <t>義則</t>
    <rPh sb="0" eb="2">
      <t>ヨシノリ</t>
    </rPh>
    <phoneticPr fontId="2"/>
  </si>
  <si>
    <t>雅嗣</t>
    <rPh sb="0" eb="1">
      <t>マサ</t>
    </rPh>
    <rPh sb="1" eb="2">
      <t>ツグ</t>
    </rPh>
    <phoneticPr fontId="2"/>
  </si>
  <si>
    <t>寿人</t>
    <rPh sb="0" eb="1">
      <t>ヒサ</t>
    </rPh>
    <rPh sb="1" eb="2">
      <t>ヒト</t>
    </rPh>
    <phoneticPr fontId="2"/>
  </si>
  <si>
    <t>健一</t>
    <rPh sb="0" eb="2">
      <t>ケンイチ</t>
    </rPh>
    <phoneticPr fontId="2"/>
  </si>
  <si>
    <t>皓輝</t>
    <rPh sb="0" eb="1">
      <t>コウ</t>
    </rPh>
    <rPh sb="1" eb="2">
      <t>テル</t>
    </rPh>
    <phoneticPr fontId="2"/>
  </si>
  <si>
    <t>中嶋</t>
    <rPh sb="0" eb="2">
      <t>ナカジマ</t>
    </rPh>
    <phoneticPr fontId="2"/>
  </si>
  <si>
    <t>徹</t>
    <rPh sb="0" eb="1">
      <t>トオル</t>
    </rPh>
    <phoneticPr fontId="2"/>
  </si>
  <si>
    <t>日野町</t>
    <rPh sb="0" eb="3">
      <t>ヒノチョウ</t>
    </rPh>
    <phoneticPr fontId="2"/>
  </si>
  <si>
    <t>中田</t>
    <rPh sb="0" eb="2">
      <t>ナカタ</t>
    </rPh>
    <phoneticPr fontId="2"/>
  </si>
  <si>
    <t>富憲</t>
    <rPh sb="0" eb="2">
      <t>トミノリ</t>
    </rPh>
    <phoneticPr fontId="2"/>
  </si>
  <si>
    <t>利光</t>
    <phoneticPr fontId="2"/>
  </si>
  <si>
    <t>龍司</t>
    <phoneticPr fontId="2"/>
  </si>
  <si>
    <t>篤司</t>
    <rPh sb="0" eb="2">
      <t>アツシ</t>
    </rPh>
    <phoneticPr fontId="2"/>
  </si>
  <si>
    <t>坂田</t>
    <rPh sb="0" eb="2">
      <t>サカタ</t>
    </rPh>
    <phoneticPr fontId="2"/>
  </si>
  <si>
    <t>義記</t>
    <rPh sb="0" eb="1">
      <t>ヨシ</t>
    </rPh>
    <rPh sb="1" eb="2">
      <t>キ</t>
    </rPh>
    <phoneticPr fontId="2"/>
  </si>
  <si>
    <t>竹田</t>
    <rPh sb="0" eb="2">
      <t>タケダ</t>
    </rPh>
    <phoneticPr fontId="2"/>
  </si>
  <si>
    <t>圭佑</t>
    <rPh sb="0" eb="2">
      <t>ケイスケ</t>
    </rPh>
    <phoneticPr fontId="2"/>
  </si>
  <si>
    <t>小泉</t>
    <rPh sb="0" eb="2">
      <t>コイズミ</t>
    </rPh>
    <phoneticPr fontId="2"/>
  </si>
  <si>
    <t>圭一郎</t>
    <rPh sb="0" eb="3">
      <t>ケイイチロウ</t>
    </rPh>
    <phoneticPr fontId="2"/>
  </si>
  <si>
    <t>渡邊</t>
    <rPh sb="0" eb="2">
      <t>ワタナベ</t>
    </rPh>
    <phoneticPr fontId="2"/>
  </si>
  <si>
    <t>直洋</t>
    <rPh sb="0" eb="2">
      <t>ナオヒロ</t>
    </rPh>
    <phoneticPr fontId="2"/>
  </si>
  <si>
    <t>猪師</t>
    <rPh sb="0" eb="1">
      <t>イノシシ</t>
    </rPh>
    <rPh sb="1" eb="2">
      <t>シ</t>
    </rPh>
    <phoneticPr fontId="2"/>
  </si>
  <si>
    <t>崇人</t>
    <rPh sb="0" eb="1">
      <t>タカシ</t>
    </rPh>
    <rPh sb="1" eb="2">
      <t>ヒト</t>
    </rPh>
    <phoneticPr fontId="2"/>
  </si>
  <si>
    <t>章大</t>
    <rPh sb="0" eb="1">
      <t>ショウ</t>
    </rPh>
    <rPh sb="1" eb="2">
      <t>ダイ</t>
    </rPh>
    <phoneticPr fontId="2"/>
  </si>
  <si>
    <t>徳光</t>
    <rPh sb="0" eb="2">
      <t>トクミツ</t>
    </rPh>
    <phoneticPr fontId="2"/>
  </si>
  <si>
    <t>亮真</t>
    <rPh sb="0" eb="1">
      <t>リョウ</t>
    </rPh>
    <rPh sb="1" eb="2">
      <t>シン</t>
    </rPh>
    <phoneticPr fontId="2"/>
  </si>
  <si>
    <t>元生</t>
    <rPh sb="0" eb="1">
      <t>モト</t>
    </rPh>
    <rPh sb="1" eb="2">
      <t>イ</t>
    </rPh>
    <phoneticPr fontId="2"/>
  </si>
  <si>
    <t>光亮</t>
    <rPh sb="0" eb="1">
      <t>ヒカ</t>
    </rPh>
    <rPh sb="1" eb="2">
      <t>リョウ</t>
    </rPh>
    <phoneticPr fontId="2"/>
  </si>
  <si>
    <t>真稔</t>
    <rPh sb="0" eb="1">
      <t>マ</t>
    </rPh>
    <rPh sb="1" eb="2">
      <t>ミノル</t>
    </rPh>
    <phoneticPr fontId="2"/>
  </si>
  <si>
    <t>優人</t>
    <rPh sb="0" eb="2">
      <t>ユウト</t>
    </rPh>
    <phoneticPr fontId="2"/>
  </si>
  <si>
    <t>赤岡</t>
    <rPh sb="0" eb="2">
      <t>アカオカ</t>
    </rPh>
    <phoneticPr fontId="2"/>
  </si>
  <si>
    <t>景伍</t>
    <rPh sb="0" eb="2">
      <t>ケイゴ</t>
    </rPh>
    <phoneticPr fontId="2"/>
  </si>
  <si>
    <t>安井</t>
    <rPh sb="0" eb="2">
      <t>ヤスイ</t>
    </rPh>
    <phoneticPr fontId="2"/>
  </si>
  <si>
    <t>栄司</t>
    <rPh sb="0" eb="2">
      <t>エイジ</t>
    </rPh>
    <phoneticPr fontId="2"/>
  </si>
  <si>
    <t>今井</t>
    <rPh sb="0" eb="2">
      <t>イマイ</t>
    </rPh>
    <phoneticPr fontId="2"/>
  </si>
  <si>
    <t>邦子</t>
    <rPh sb="0" eb="2">
      <t>ジュンコ</t>
    </rPh>
    <phoneticPr fontId="2"/>
  </si>
  <si>
    <t>牛道</t>
    <rPh sb="0" eb="2">
      <t>ウシミチ</t>
    </rPh>
    <phoneticPr fontId="2"/>
  </si>
  <si>
    <t>心</t>
    <rPh sb="0" eb="1">
      <t>ココロ</t>
    </rPh>
    <phoneticPr fontId="2"/>
  </si>
  <si>
    <t>陽子</t>
    <rPh sb="0" eb="2">
      <t>ヨウコ</t>
    </rPh>
    <phoneticPr fontId="2"/>
  </si>
  <si>
    <t>美香</t>
    <rPh sb="0" eb="2">
      <t>ミカ</t>
    </rPh>
    <phoneticPr fontId="2"/>
  </si>
  <si>
    <t>佳子</t>
    <rPh sb="0" eb="2">
      <t>ヨシコ</t>
    </rPh>
    <phoneticPr fontId="2"/>
  </si>
  <si>
    <t>直子</t>
    <rPh sb="0" eb="2">
      <t>ナオコ</t>
    </rPh>
    <phoneticPr fontId="2"/>
  </si>
  <si>
    <t>竜王町</t>
    <rPh sb="0" eb="3">
      <t>リュウオウチョウ</t>
    </rPh>
    <phoneticPr fontId="2"/>
  </si>
  <si>
    <t>藤田</t>
    <rPh sb="0" eb="2">
      <t>フジタ</t>
    </rPh>
    <phoneticPr fontId="2"/>
  </si>
  <si>
    <t>博美</t>
    <rPh sb="0" eb="2">
      <t>ヒロミ</t>
    </rPh>
    <phoneticPr fontId="2"/>
  </si>
  <si>
    <t>光代</t>
    <rPh sb="0" eb="2">
      <t>ミツヨ</t>
    </rPh>
    <phoneticPr fontId="2"/>
  </si>
  <si>
    <t>亜利沙</t>
    <rPh sb="0" eb="3">
      <t>アリサ</t>
    </rPh>
    <phoneticPr fontId="2"/>
  </si>
  <si>
    <t>村田</t>
    <rPh sb="0" eb="2">
      <t>ムラタ</t>
    </rPh>
    <phoneticPr fontId="2"/>
  </si>
  <si>
    <t>彩子</t>
    <phoneticPr fontId="2"/>
  </si>
  <si>
    <t>村川</t>
    <rPh sb="0" eb="2">
      <t>ムラカワ</t>
    </rPh>
    <phoneticPr fontId="2"/>
  </si>
  <si>
    <t>庸子</t>
    <rPh sb="0" eb="2">
      <t>ヨウコ</t>
    </rPh>
    <phoneticPr fontId="2"/>
  </si>
  <si>
    <t>古株</t>
    <rPh sb="0" eb="2">
      <t>コカブ</t>
    </rPh>
    <phoneticPr fontId="2"/>
  </si>
  <si>
    <t>淳子</t>
    <rPh sb="0" eb="2">
      <t>ジュンコ</t>
    </rPh>
    <phoneticPr fontId="2"/>
  </si>
  <si>
    <t>洋子</t>
    <rPh sb="0" eb="2">
      <t>ヨウコ</t>
    </rPh>
    <phoneticPr fontId="2"/>
  </si>
  <si>
    <t>小川</t>
    <rPh sb="0" eb="2">
      <t>オガワ</t>
    </rPh>
    <phoneticPr fontId="2"/>
  </si>
  <si>
    <t>千恵</t>
    <rPh sb="0" eb="2">
      <t>チエ</t>
    </rPh>
    <phoneticPr fontId="2"/>
  </si>
  <si>
    <t>心奈</t>
    <rPh sb="0" eb="2">
      <t>ココナ</t>
    </rPh>
    <phoneticPr fontId="2"/>
  </si>
  <si>
    <t>河野</t>
    <rPh sb="0" eb="2">
      <t>カワノ</t>
    </rPh>
    <phoneticPr fontId="2"/>
  </si>
  <si>
    <t>由子</t>
    <rPh sb="0" eb="2">
      <t>ユウコ</t>
    </rPh>
    <phoneticPr fontId="2"/>
  </si>
  <si>
    <t>大輔</t>
    <rPh sb="0" eb="2">
      <t>ダイスケ</t>
    </rPh>
    <phoneticPr fontId="2"/>
  </si>
  <si>
    <t>袖岡</t>
    <rPh sb="0" eb="2">
      <t>ソデオカ</t>
    </rPh>
    <phoneticPr fontId="2"/>
  </si>
  <si>
    <t>毅志</t>
    <rPh sb="0" eb="1">
      <t>タケシ</t>
    </rPh>
    <rPh sb="1" eb="2">
      <t>シ</t>
    </rPh>
    <phoneticPr fontId="2"/>
  </si>
  <si>
    <t>９人</t>
    <rPh sb="1" eb="2">
      <t>ニン</t>
    </rPh>
    <phoneticPr fontId="2"/>
  </si>
  <si>
    <t>た０１</t>
    <phoneticPr fontId="2"/>
  </si>
  <si>
    <t>川瀬</t>
    <rPh sb="0" eb="2">
      <t>カワセ</t>
    </rPh>
    <phoneticPr fontId="2"/>
  </si>
  <si>
    <t>清子</t>
    <rPh sb="0" eb="2">
      <t>キヨコ</t>
    </rPh>
    <phoneticPr fontId="2"/>
  </si>
  <si>
    <t>建部TC</t>
    <rPh sb="0" eb="2">
      <t>タテベ</t>
    </rPh>
    <phoneticPr fontId="2"/>
  </si>
  <si>
    <t>た０２</t>
    <phoneticPr fontId="2"/>
  </si>
  <si>
    <t>中村</t>
    <rPh sb="0" eb="2">
      <t>ナカムラ</t>
    </rPh>
    <phoneticPr fontId="2"/>
  </si>
  <si>
    <t>雅宣</t>
    <rPh sb="0" eb="1">
      <t>マサ</t>
    </rPh>
    <rPh sb="1" eb="2">
      <t>ノリ</t>
    </rPh>
    <phoneticPr fontId="2"/>
  </si>
  <si>
    <t>た０３</t>
    <phoneticPr fontId="2"/>
  </si>
  <si>
    <t>村地</t>
    <rPh sb="0" eb="2">
      <t>ムラチ</t>
    </rPh>
    <phoneticPr fontId="2"/>
  </si>
  <si>
    <t>直也</t>
    <rPh sb="0" eb="2">
      <t>ナオヤ</t>
    </rPh>
    <phoneticPr fontId="2"/>
  </si>
  <si>
    <t>た０４</t>
  </si>
  <si>
    <t>小梶</t>
    <rPh sb="0" eb="2">
      <t>コカジ</t>
    </rPh>
    <phoneticPr fontId="2"/>
  </si>
  <si>
    <t>優子</t>
    <rPh sb="0" eb="2">
      <t>ユウコ</t>
    </rPh>
    <phoneticPr fontId="2"/>
  </si>
  <si>
    <t>た０５</t>
  </si>
  <si>
    <t>井原</t>
    <rPh sb="0" eb="2">
      <t>イハラ</t>
    </rPh>
    <phoneticPr fontId="2"/>
  </si>
  <si>
    <t>早苗</t>
    <rPh sb="0" eb="2">
      <t>サナエ</t>
    </rPh>
    <phoneticPr fontId="2"/>
  </si>
  <si>
    <t>た０６</t>
  </si>
  <si>
    <t>坂上</t>
    <rPh sb="0" eb="2">
      <t>サカウエ</t>
    </rPh>
    <phoneticPr fontId="2"/>
  </si>
  <si>
    <t>治謙</t>
    <rPh sb="0" eb="1">
      <t>ハル</t>
    </rPh>
    <rPh sb="1" eb="2">
      <t>ケン</t>
    </rPh>
    <phoneticPr fontId="2"/>
  </si>
  <si>
    <t>た０７</t>
  </si>
  <si>
    <t>川尻</t>
    <rPh sb="0" eb="2">
      <t>カワジリ</t>
    </rPh>
    <phoneticPr fontId="2"/>
  </si>
  <si>
    <t>実千代</t>
    <rPh sb="0" eb="1">
      <t>ジツ</t>
    </rPh>
    <rPh sb="1" eb="3">
      <t>チヨ</t>
    </rPh>
    <phoneticPr fontId="2"/>
  </si>
  <si>
    <t>た０８</t>
  </si>
  <si>
    <t>増山</t>
    <rPh sb="0" eb="2">
      <t>マスヤマ</t>
    </rPh>
    <phoneticPr fontId="2"/>
  </si>
  <si>
    <t>浩明</t>
    <rPh sb="0" eb="2">
      <t>ヒロアキ</t>
    </rPh>
    <phoneticPr fontId="2"/>
  </si>
  <si>
    <t>た０９</t>
  </si>
  <si>
    <t>刈谷</t>
    <rPh sb="0" eb="2">
      <t>カリヤ</t>
    </rPh>
    <phoneticPr fontId="2"/>
  </si>
  <si>
    <t>佳宏</t>
    <rPh sb="0" eb="2">
      <t>ヨシヒロ</t>
    </rPh>
    <phoneticPr fontId="2"/>
  </si>
  <si>
    <t>た１０</t>
  </si>
  <si>
    <t>上川</t>
    <rPh sb="0" eb="2">
      <t>カミカワ</t>
    </rPh>
    <phoneticPr fontId="2"/>
  </si>
  <si>
    <t>かの子</t>
    <rPh sb="2" eb="3">
      <t>コ</t>
    </rPh>
    <phoneticPr fontId="2"/>
  </si>
  <si>
    <t>１８人</t>
    <rPh sb="2" eb="3">
      <t>ニン</t>
    </rPh>
    <phoneticPr fontId="2"/>
  </si>
  <si>
    <t>ぷ０２</t>
    <phoneticPr fontId="2"/>
  </si>
  <si>
    <t>征功</t>
    <rPh sb="0" eb="1">
      <t>セイ</t>
    </rPh>
    <rPh sb="1" eb="2">
      <t>イサオ</t>
    </rPh>
    <phoneticPr fontId="2"/>
  </si>
  <si>
    <t>青井</t>
    <rPh sb="0" eb="2">
      <t>アオイ</t>
    </rPh>
    <phoneticPr fontId="2"/>
  </si>
  <si>
    <t>亘</t>
    <rPh sb="0" eb="1">
      <t>ワタル</t>
    </rPh>
    <phoneticPr fontId="2"/>
  </si>
  <si>
    <t>澤井</t>
    <rPh sb="0" eb="2">
      <t>サワイ</t>
    </rPh>
    <phoneticPr fontId="2"/>
  </si>
  <si>
    <t>恵子</t>
    <rPh sb="0" eb="2">
      <t>ケイコ</t>
    </rPh>
    <phoneticPr fontId="2"/>
  </si>
  <si>
    <t>関</t>
    <rPh sb="0" eb="1">
      <t>セキ</t>
    </rPh>
    <phoneticPr fontId="2"/>
  </si>
  <si>
    <t>弘次</t>
    <rPh sb="0" eb="2">
      <t>コウジ</t>
    </rPh>
    <phoneticPr fontId="2"/>
  </si>
  <si>
    <t>愛荘町</t>
    <rPh sb="0" eb="1">
      <t>アイ</t>
    </rPh>
    <rPh sb="2" eb="3">
      <t>チョウ</t>
    </rPh>
    <phoneticPr fontId="2"/>
  </si>
  <si>
    <t>但中</t>
    <rPh sb="0" eb="1">
      <t>タン</t>
    </rPh>
    <rPh sb="1" eb="2">
      <t>ナカ</t>
    </rPh>
    <phoneticPr fontId="2"/>
  </si>
  <si>
    <t>昭三</t>
    <rPh sb="0" eb="2">
      <t>ショウゾウ</t>
    </rPh>
    <phoneticPr fontId="2"/>
  </si>
  <si>
    <t>松田</t>
    <rPh sb="0" eb="2">
      <t>マツダ</t>
    </rPh>
    <phoneticPr fontId="2"/>
  </si>
  <si>
    <t>森谷</t>
    <rPh sb="0" eb="2">
      <t>モリタニ</t>
    </rPh>
    <phoneticPr fontId="2"/>
  </si>
  <si>
    <t>山形</t>
    <rPh sb="0" eb="2">
      <t>ヤマガタ</t>
    </rPh>
    <phoneticPr fontId="2"/>
  </si>
  <si>
    <t>公平</t>
    <rPh sb="0" eb="2">
      <t>コウヘイ</t>
    </rPh>
    <phoneticPr fontId="2"/>
  </si>
  <si>
    <t>誠</t>
    <rPh sb="0" eb="1">
      <t>マコト</t>
    </rPh>
    <phoneticPr fontId="2"/>
  </si>
  <si>
    <t>谷口</t>
    <rPh sb="0" eb="2">
      <t>タニグチ</t>
    </rPh>
    <phoneticPr fontId="2"/>
  </si>
  <si>
    <t>一男</t>
    <rPh sb="0" eb="2">
      <t>カズオ</t>
    </rPh>
    <phoneticPr fontId="2"/>
  </si>
  <si>
    <t>鶴田</t>
    <rPh sb="0" eb="2">
      <t>ツルタ</t>
    </rPh>
    <phoneticPr fontId="2"/>
  </si>
  <si>
    <t>進</t>
    <rPh sb="0" eb="1">
      <t>ススム</t>
    </rPh>
    <phoneticPr fontId="2"/>
  </si>
  <si>
    <t>早川</t>
    <rPh sb="0" eb="2">
      <t>ハヤカワ</t>
    </rPh>
    <phoneticPr fontId="2"/>
  </si>
  <si>
    <t>諭</t>
    <rPh sb="0" eb="1">
      <t>サトシ</t>
    </rPh>
    <phoneticPr fontId="2"/>
  </si>
  <si>
    <t>堀川</t>
    <rPh sb="0" eb="2">
      <t>ホリカワ</t>
    </rPh>
    <phoneticPr fontId="2"/>
  </si>
  <si>
    <t>敬児</t>
    <rPh sb="0" eb="1">
      <t>ケイ</t>
    </rPh>
    <rPh sb="1" eb="2">
      <t>ジ</t>
    </rPh>
    <phoneticPr fontId="2"/>
  </si>
  <si>
    <t>水</t>
    <rPh sb="0" eb="1">
      <t>ミズ</t>
    </rPh>
    <phoneticPr fontId="2"/>
  </si>
  <si>
    <t>義治</t>
    <rPh sb="0" eb="2">
      <t>ヨシハル</t>
    </rPh>
    <phoneticPr fontId="2"/>
  </si>
  <si>
    <t>牧村</t>
    <rPh sb="0" eb="2">
      <t>マキムラ</t>
    </rPh>
    <phoneticPr fontId="2"/>
  </si>
  <si>
    <t>裕子</t>
    <rPh sb="0" eb="2">
      <t>ユウコ</t>
    </rPh>
    <phoneticPr fontId="2"/>
  </si>
  <si>
    <t>３１人</t>
    <rPh sb="2" eb="3">
      <t>ニン</t>
    </rPh>
    <phoneticPr fontId="2"/>
  </si>
  <si>
    <t>ひ０１</t>
    <phoneticPr fontId="2"/>
  </si>
  <si>
    <t>徳司</t>
    <rPh sb="0" eb="1">
      <t>トク</t>
    </rPh>
    <rPh sb="1" eb="2">
      <t>ツカサ</t>
    </rPh>
    <phoneticPr fontId="2"/>
  </si>
  <si>
    <t>湖東シニア東近江</t>
    <rPh sb="0" eb="2">
      <t>コトウ</t>
    </rPh>
    <rPh sb="5" eb="8">
      <t>ヒガシオウミ</t>
    </rPh>
    <phoneticPr fontId="2"/>
  </si>
  <si>
    <t>レッドライオン</t>
    <phoneticPr fontId="2"/>
  </si>
  <si>
    <t>ひ０２</t>
    <phoneticPr fontId="2"/>
  </si>
  <si>
    <t>ひ０３</t>
  </si>
  <si>
    <t>ひ０４</t>
  </si>
  <si>
    <t>ひ０５</t>
  </si>
  <si>
    <t>ひ０６</t>
  </si>
  <si>
    <t>春巳</t>
    <rPh sb="0" eb="1">
      <t>ハル</t>
    </rPh>
    <rPh sb="1" eb="2">
      <t>ミ</t>
    </rPh>
    <phoneticPr fontId="2"/>
  </si>
  <si>
    <t>ひ０７</t>
  </si>
  <si>
    <t>林</t>
    <rPh sb="0" eb="1">
      <t>ハヤシ</t>
    </rPh>
    <phoneticPr fontId="2"/>
  </si>
  <si>
    <t>雅子</t>
    <rPh sb="0" eb="2">
      <t>マサコ</t>
    </rPh>
    <phoneticPr fontId="2"/>
  </si>
  <si>
    <t>ひ０８</t>
  </si>
  <si>
    <t>JB愛SHO-TC</t>
    <rPh sb="2" eb="3">
      <t>アイ</t>
    </rPh>
    <phoneticPr fontId="2"/>
  </si>
  <si>
    <t>ひ０９</t>
  </si>
  <si>
    <t>晴之</t>
    <rPh sb="0" eb="2">
      <t>ハルユキ</t>
    </rPh>
    <phoneticPr fontId="2"/>
  </si>
  <si>
    <t>ひ１０</t>
  </si>
  <si>
    <t>俊治</t>
    <rPh sb="0" eb="1">
      <t>トシ</t>
    </rPh>
    <rPh sb="1" eb="2">
      <t>ジ</t>
    </rPh>
    <phoneticPr fontId="2"/>
  </si>
  <si>
    <t>ひ１１</t>
  </si>
  <si>
    <t>北村</t>
    <rPh sb="0" eb="2">
      <t>キタムラ</t>
    </rPh>
    <phoneticPr fontId="2"/>
  </si>
  <si>
    <t>弘司</t>
    <rPh sb="0" eb="1">
      <t>ヒロシ</t>
    </rPh>
    <rPh sb="1" eb="2">
      <t>ツカサ</t>
    </rPh>
    <phoneticPr fontId="2"/>
  </si>
  <si>
    <t>ひ１２</t>
  </si>
  <si>
    <t>坪田</t>
    <rPh sb="0" eb="2">
      <t>ツボタ</t>
    </rPh>
    <phoneticPr fontId="2"/>
  </si>
  <si>
    <t>敏裕</t>
    <rPh sb="0" eb="1">
      <t>トシ</t>
    </rPh>
    <rPh sb="1" eb="2">
      <t>ユウ</t>
    </rPh>
    <phoneticPr fontId="2"/>
  </si>
  <si>
    <t>ひ１３</t>
  </si>
  <si>
    <t>泰枝</t>
    <rPh sb="0" eb="1">
      <t>タイ</t>
    </rPh>
    <rPh sb="1" eb="2">
      <t>エダ</t>
    </rPh>
    <phoneticPr fontId="2"/>
  </si>
  <si>
    <t>ひ１４</t>
  </si>
  <si>
    <t>槙田</t>
    <rPh sb="0" eb="1">
      <t>シン</t>
    </rPh>
    <rPh sb="1" eb="2">
      <t>タ</t>
    </rPh>
    <phoneticPr fontId="2"/>
  </si>
  <si>
    <t>学</t>
    <rPh sb="0" eb="1">
      <t>マナ</t>
    </rPh>
    <phoneticPr fontId="2"/>
  </si>
  <si>
    <t>ひ１５</t>
  </si>
  <si>
    <t>ひ１６</t>
  </si>
  <si>
    <t>治司</t>
    <rPh sb="0" eb="1">
      <t>オサム</t>
    </rPh>
    <rPh sb="1" eb="2">
      <t>ツカサ</t>
    </rPh>
    <phoneticPr fontId="2"/>
  </si>
  <si>
    <t>ピンクパンダ</t>
    <phoneticPr fontId="2"/>
  </si>
  <si>
    <t>ひ１７</t>
  </si>
  <si>
    <t>ひ１８</t>
  </si>
  <si>
    <t>ひ１９</t>
  </si>
  <si>
    <t>ひ２０</t>
  </si>
  <si>
    <t>ひ２１</t>
  </si>
  <si>
    <t>ひ２２</t>
  </si>
  <si>
    <t>ひ２３</t>
  </si>
  <si>
    <t>ひ２４</t>
  </si>
  <si>
    <t>ひ２５</t>
  </si>
  <si>
    <t>ひ２６</t>
  </si>
  <si>
    <t>ひ２７</t>
  </si>
  <si>
    <t>油利</t>
    <rPh sb="0" eb="2">
      <t>ユリ</t>
    </rPh>
    <phoneticPr fontId="2"/>
  </si>
  <si>
    <t>享</t>
    <rPh sb="0" eb="1">
      <t>トオル</t>
    </rPh>
    <phoneticPr fontId="2"/>
  </si>
  <si>
    <t>ひ２８</t>
  </si>
  <si>
    <t>ひ２９</t>
  </si>
  <si>
    <t>河合</t>
    <rPh sb="0" eb="2">
      <t>カワイ</t>
    </rPh>
    <phoneticPr fontId="2"/>
  </si>
  <si>
    <t>仙治</t>
    <rPh sb="0" eb="1">
      <t>セン</t>
    </rPh>
    <rPh sb="1" eb="2">
      <t>ジ</t>
    </rPh>
    <phoneticPr fontId="2"/>
  </si>
  <si>
    <t>豊郷町</t>
    <rPh sb="0" eb="3">
      <t>トヨサトチョウ</t>
    </rPh>
    <phoneticPr fontId="2"/>
  </si>
  <si>
    <t>ひ３０</t>
  </si>
  <si>
    <t>岸田</t>
    <rPh sb="0" eb="2">
      <t>キシダ</t>
    </rPh>
    <phoneticPr fontId="2"/>
  </si>
  <si>
    <t>昌子</t>
    <rPh sb="0" eb="2">
      <t>マサコ</t>
    </rPh>
    <phoneticPr fontId="2"/>
  </si>
  <si>
    <t>ひ３１</t>
  </si>
  <si>
    <t>宇野</t>
    <rPh sb="0" eb="2">
      <t>ウノ</t>
    </rPh>
    <phoneticPr fontId="2"/>
  </si>
  <si>
    <t>直八</t>
    <rPh sb="0" eb="1">
      <t>ナオ</t>
    </rPh>
    <rPh sb="1" eb="2">
      <t>ハチ</t>
    </rPh>
    <phoneticPr fontId="2"/>
  </si>
  <si>
    <t>こ０２</t>
    <phoneticPr fontId="2"/>
  </si>
  <si>
    <t>細原</t>
    <rPh sb="0" eb="1">
      <t>ホソ</t>
    </rPh>
    <rPh sb="1" eb="2">
      <t>ハラ</t>
    </rPh>
    <phoneticPr fontId="2"/>
  </si>
  <si>
    <t>禎夫</t>
  </si>
  <si>
    <t>こ０３</t>
    <phoneticPr fontId="2"/>
  </si>
  <si>
    <t>國本</t>
    <rPh sb="0" eb="2">
      <t>クニモト</t>
    </rPh>
    <phoneticPr fontId="2"/>
  </si>
  <si>
    <t>東近江市</t>
    <rPh sb="0" eb="3">
      <t>ヒガシオウミ</t>
    </rPh>
    <rPh sb="3" eb="4">
      <t>シ</t>
    </rPh>
    <phoneticPr fontId="2"/>
  </si>
  <si>
    <t>あ２５</t>
    <phoneticPr fontId="2"/>
  </si>
  <si>
    <t>あ３２</t>
    <phoneticPr fontId="2"/>
  </si>
  <si>
    <t>あ３８</t>
    <phoneticPr fontId="2"/>
  </si>
  <si>
    <t>あ４０</t>
  </si>
  <si>
    <t>あ４０</t>
    <phoneticPr fontId="2"/>
  </si>
  <si>
    <t>あ４１</t>
  </si>
  <si>
    <t>あ４１</t>
    <phoneticPr fontId="2"/>
  </si>
  <si>
    <t>あ４２</t>
  </si>
  <si>
    <t>あ４２</t>
    <phoneticPr fontId="2"/>
  </si>
  <si>
    <t>あ４３</t>
  </si>
  <si>
    <t>あ４３</t>
    <phoneticPr fontId="2"/>
  </si>
  <si>
    <t>新崎浩子</t>
    <rPh sb="0" eb="2">
      <t>アラサキ</t>
    </rPh>
    <rPh sb="2" eb="4">
      <t>ヒロコ</t>
    </rPh>
    <phoneticPr fontId="2"/>
  </si>
  <si>
    <t>篠崎泉</t>
    <rPh sb="0" eb="2">
      <t>シノサキ</t>
    </rPh>
    <rPh sb="2" eb="3">
      <t>イズミ</t>
    </rPh>
    <phoneticPr fontId="2"/>
  </si>
  <si>
    <t>長瀬清香</t>
    <rPh sb="0" eb="2">
      <t>ナガセ</t>
    </rPh>
    <rPh sb="2" eb="4">
      <t>キヨカ</t>
    </rPh>
    <phoneticPr fontId="2"/>
  </si>
  <si>
    <t>氏原典子</t>
    <rPh sb="0" eb="2">
      <t>ウジハラ</t>
    </rPh>
    <rPh sb="2" eb="4">
      <t>ノリコ</t>
    </rPh>
    <phoneticPr fontId="2"/>
  </si>
  <si>
    <t>あぷ０８</t>
    <phoneticPr fontId="2"/>
  </si>
  <si>
    <t>あぷ０９</t>
    <phoneticPr fontId="2"/>
  </si>
  <si>
    <t>あぷ２７</t>
    <phoneticPr fontId="2"/>
  </si>
  <si>
    <t>あぷ３１</t>
    <phoneticPr fontId="2"/>
  </si>
  <si>
    <t>グリフィン</t>
    <phoneticPr fontId="2"/>
  </si>
  <si>
    <t>あぷ０３</t>
    <phoneticPr fontId="2"/>
  </si>
  <si>
    <t>あぷ１３</t>
    <phoneticPr fontId="2"/>
  </si>
  <si>
    <t>アビックMA</t>
    <phoneticPr fontId="2"/>
  </si>
  <si>
    <t>あ０２</t>
    <phoneticPr fontId="2"/>
  </si>
  <si>
    <t>あ０９</t>
    <phoneticPr fontId="2"/>
  </si>
  <si>
    <t>あ２１</t>
    <phoneticPr fontId="2"/>
  </si>
  <si>
    <t>あ２２</t>
    <phoneticPr fontId="2"/>
  </si>
  <si>
    <t>第22回　東近江王座戦　2026.10.11</t>
    <rPh sb="0" eb="1">
      <t>ダイ</t>
    </rPh>
    <rPh sb="3" eb="4">
      <t>カイ</t>
    </rPh>
    <rPh sb="5" eb="11">
      <t>ヒガシオウミオウザセン</t>
    </rPh>
    <phoneticPr fontId="2"/>
  </si>
  <si>
    <t>女子OV45</t>
    <rPh sb="0" eb="2">
      <t>ジョシ</t>
    </rPh>
    <phoneticPr fontId="27"/>
  </si>
  <si>
    <t>リーグ2</t>
    <phoneticPr fontId="27"/>
  </si>
  <si>
    <t>ひばりドームA,B　8:45までに本部に出席を届ける</t>
    <rPh sb="17" eb="19">
      <t>ホンブ</t>
    </rPh>
    <rPh sb="20" eb="22">
      <t>シュッセキ</t>
    </rPh>
    <rPh sb="23" eb="24">
      <t>トド</t>
    </rPh>
    <phoneticPr fontId="2"/>
  </si>
  <si>
    <t>決勝</t>
    <rPh sb="0" eb="2">
      <t>ケッショウ</t>
    </rPh>
    <phoneticPr fontId="2"/>
  </si>
  <si>
    <t>リーグ3位対決</t>
    <rPh sb="4" eb="5">
      <t>イ</t>
    </rPh>
    <rPh sb="5" eb="7">
      <t>タイケツ</t>
    </rPh>
    <phoneticPr fontId="2"/>
  </si>
  <si>
    <t>リーグ2位対決</t>
    <rPh sb="4" eb="5">
      <t>イ</t>
    </rPh>
    <rPh sb="5" eb="7">
      <t>タイケツ</t>
    </rPh>
    <phoneticPr fontId="2"/>
  </si>
  <si>
    <t>ひばり公園　外AB　8:45までに、本部に出席を届ける</t>
    <rPh sb="3" eb="5">
      <t>コウエン</t>
    </rPh>
    <rPh sb="6" eb="7">
      <t>ソト</t>
    </rPh>
    <rPh sb="18" eb="20">
      <t>ホンブ</t>
    </rPh>
    <rPh sb="21" eb="23">
      <t>シュッセキ</t>
    </rPh>
    <rPh sb="24" eb="25">
      <t>トド</t>
    </rPh>
    <phoneticPr fontId="2"/>
  </si>
  <si>
    <t>ひばり公園　外CD　8:45までに、本部に出席を届ける</t>
    <rPh sb="3" eb="5">
      <t>コウエン</t>
    </rPh>
    <rPh sb="6" eb="7">
      <t>ソト</t>
    </rPh>
    <rPh sb="18" eb="20">
      <t>ホンブ</t>
    </rPh>
    <rPh sb="21" eb="23">
      <t>シュッセキ</t>
    </rPh>
    <rPh sb="24" eb="25">
      <t>トド</t>
    </rPh>
    <phoneticPr fontId="2"/>
  </si>
  <si>
    <t>た０７</t>
    <phoneticPr fontId="2"/>
  </si>
  <si>
    <t>た１２</t>
    <phoneticPr fontId="2"/>
  </si>
  <si>
    <t>た１３</t>
    <phoneticPr fontId="2"/>
  </si>
  <si>
    <t>苗村裕子</t>
    <rPh sb="0" eb="4">
      <t>ナエムラユウコ</t>
    </rPh>
    <phoneticPr fontId="2"/>
  </si>
  <si>
    <t>西川利恵</t>
    <rPh sb="0" eb="2">
      <t>ニシカワ</t>
    </rPh>
    <rPh sb="2" eb="4">
      <t>リエ</t>
    </rPh>
    <phoneticPr fontId="2"/>
  </si>
  <si>
    <t>き３３</t>
    <phoneticPr fontId="2"/>
  </si>
  <si>
    <t>ぐ０６</t>
    <phoneticPr fontId="2"/>
  </si>
  <si>
    <t>ぐ１３</t>
    <phoneticPr fontId="2"/>
  </si>
  <si>
    <t>ぐ３１</t>
    <phoneticPr fontId="2"/>
  </si>
  <si>
    <t>ぐ１４</t>
    <phoneticPr fontId="2"/>
  </si>
  <si>
    <t>け０１</t>
    <phoneticPr fontId="2"/>
  </si>
  <si>
    <t>け０９</t>
    <phoneticPr fontId="2"/>
  </si>
  <si>
    <t>け１８</t>
    <phoneticPr fontId="2"/>
  </si>
  <si>
    <t>け１９</t>
    <phoneticPr fontId="2"/>
  </si>
  <si>
    <t>1セットマッチ、セミアドバンテージ方式、6-6タイブレーク</t>
    <rPh sb="17" eb="19">
      <t>ホウシキ</t>
    </rPh>
    <phoneticPr fontId="27"/>
  </si>
  <si>
    <t>う１７</t>
    <phoneticPr fontId="2"/>
  </si>
  <si>
    <t>う２５</t>
    <phoneticPr fontId="2"/>
  </si>
  <si>
    <t>う２６</t>
    <phoneticPr fontId="2"/>
  </si>
  <si>
    <t>う２７</t>
    <phoneticPr fontId="2"/>
  </si>
  <si>
    <t>う２９</t>
    <phoneticPr fontId="2"/>
  </si>
  <si>
    <t>う０８</t>
    <phoneticPr fontId="2"/>
  </si>
  <si>
    <t>う１３</t>
    <phoneticPr fontId="2"/>
  </si>
  <si>
    <t>う１４</t>
    <phoneticPr fontId="2"/>
  </si>
  <si>
    <t>う１６</t>
    <phoneticPr fontId="2"/>
  </si>
  <si>
    <t>うさかめA</t>
    <phoneticPr fontId="2"/>
  </si>
  <si>
    <t>うさかめB</t>
    <phoneticPr fontId="2"/>
  </si>
  <si>
    <t>う０６</t>
    <phoneticPr fontId="2"/>
  </si>
  <si>
    <t>う３２</t>
    <phoneticPr fontId="2"/>
  </si>
  <si>
    <t>う５６</t>
    <phoneticPr fontId="2"/>
  </si>
  <si>
    <t>うさかめキャンディーズ</t>
    <phoneticPr fontId="2"/>
  </si>
  <si>
    <t>う３６</t>
    <phoneticPr fontId="2"/>
  </si>
  <si>
    <t>う４０</t>
    <phoneticPr fontId="2"/>
  </si>
  <si>
    <t>う４２</t>
    <phoneticPr fontId="2"/>
  </si>
  <si>
    <t>う４５</t>
    <phoneticPr fontId="2"/>
  </si>
  <si>
    <t>うさかめ
キャンディーズ</t>
    <phoneticPr fontId="2"/>
  </si>
  <si>
    <t>※順位対決は勝敗が決定した段階で打ち切り</t>
    <rPh sb="1" eb="5">
      <t>ジュンイタイケツ</t>
    </rPh>
    <rPh sb="6" eb="8">
      <t>ショウハイ</t>
    </rPh>
    <rPh sb="9" eb="11">
      <t>ケッテイ</t>
    </rPh>
    <rPh sb="13" eb="15">
      <t>ダンカイ</t>
    </rPh>
    <rPh sb="16" eb="17">
      <t>ウ</t>
    </rPh>
    <rPh sb="18" eb="19">
      <t>キ</t>
    </rPh>
    <phoneticPr fontId="2"/>
  </si>
  <si>
    <t>　</t>
    <phoneticPr fontId="2"/>
  </si>
  <si>
    <t>　　×3対戦（オーダーを組み替えて）</t>
    <rPh sb="4" eb="6">
      <t>タイセン</t>
    </rPh>
    <rPh sb="12" eb="13">
      <t>ク</t>
    </rPh>
    <rPh sb="14" eb="15">
      <t>カ</t>
    </rPh>
    <phoneticPr fontId="2"/>
  </si>
  <si>
    <t>一色</t>
    <phoneticPr fontId="2"/>
  </si>
  <si>
    <t>第22回　東近江市王座戦メンバー表</t>
    <rPh sb="0" eb="1">
      <t>ダイ</t>
    </rPh>
    <rPh sb="3" eb="4">
      <t>カイ</t>
    </rPh>
    <rPh sb="5" eb="8">
      <t>ヒガシオウミ</t>
    </rPh>
    <rPh sb="8" eb="9">
      <t>シ</t>
    </rPh>
    <rPh sb="9" eb="11">
      <t>オウザ</t>
    </rPh>
    <rPh sb="11" eb="12">
      <t>セン</t>
    </rPh>
    <rPh sb="16" eb="17">
      <t>ヒョウ</t>
    </rPh>
    <phoneticPr fontId="2"/>
  </si>
  <si>
    <t>荒浪順次</t>
  </si>
  <si>
    <t>石川和洋</t>
  </si>
  <si>
    <t>一色翼</t>
  </si>
  <si>
    <t>牛尾紳之介</t>
  </si>
  <si>
    <t>アビック
WA</t>
    <phoneticPr fontId="2"/>
  </si>
  <si>
    <t>アビック
WB</t>
    <phoneticPr fontId="2"/>
  </si>
  <si>
    <t>４位</t>
    <rPh sb="1" eb="2">
      <t>イ</t>
    </rPh>
    <phoneticPr fontId="2"/>
  </si>
  <si>
    <t>男子A級　優勝　グリフィンズ</t>
    <rPh sb="0" eb="2">
      <t>ダンシ</t>
    </rPh>
    <rPh sb="3" eb="4">
      <t>キュウ</t>
    </rPh>
    <rPh sb="5" eb="7">
      <t>ユウショウ</t>
    </rPh>
    <phoneticPr fontId="2"/>
  </si>
  <si>
    <t>男子B級優勝　Kテニスカレッジ</t>
    <rPh sb="0" eb="2">
      <t>ダンシ</t>
    </rPh>
    <rPh sb="3" eb="4">
      <t>キュウ</t>
    </rPh>
    <rPh sb="4" eb="6">
      <t>ユウショウ</t>
    </rPh>
    <phoneticPr fontId="2"/>
  </si>
  <si>
    <t>男子OV45　優勝　うさかめA</t>
    <rPh sb="0" eb="2">
      <t>ダンシ</t>
    </rPh>
    <rPh sb="7" eb="9">
      <t>ユウショウ</t>
    </rPh>
    <phoneticPr fontId="2"/>
  </si>
  <si>
    <t>男子OV45　準優勝　うさかめB</t>
    <rPh sb="0" eb="2">
      <t>ダンシ</t>
    </rPh>
    <rPh sb="7" eb="8">
      <t>ジュン</t>
    </rPh>
    <rPh sb="8" eb="10">
      <t>ユウショウ</t>
    </rPh>
    <phoneticPr fontId="2"/>
  </si>
  <si>
    <t>女子OV45　優勝　フレンズ</t>
    <rPh sb="0" eb="2">
      <t>ジョシ</t>
    </rPh>
    <rPh sb="7" eb="9">
      <t>ユウショウ</t>
    </rPh>
    <phoneticPr fontId="2"/>
  </si>
  <si>
    <t>女子OV45　準優勝
　うさかめキャンディーズ</t>
    <rPh sb="0" eb="2">
      <t>ジョシ</t>
    </rPh>
    <rPh sb="7" eb="8">
      <t>ジュン</t>
    </rPh>
    <rPh sb="8" eb="10">
      <t>ユウショウ</t>
    </rPh>
    <phoneticPr fontId="2"/>
  </si>
  <si>
    <t>女子OV45　3位　アプストTC</t>
    <rPh sb="0" eb="2">
      <t>ジョシ</t>
    </rPh>
    <rPh sb="8" eb="9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</si>
</sst>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&quot;勝&quot;"/>
    <numFmt numFmtId="177" formatCode="0&quot;敗&quot;"/>
  </numFmts>
  <fonts count="8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MS PGothic"/>
      <family val="3"/>
      <charset val="128"/>
    </font>
    <font>
      <sz val="6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name val="Yu Gothic UI"/>
      <family val="3"/>
      <charset val="128"/>
    </font>
    <font>
      <b/>
      <sz val="12"/>
      <name val="Yu Gothic UI"/>
      <family val="3"/>
      <charset val="128"/>
    </font>
    <font>
      <b/>
      <sz val="9"/>
      <name val="Yu Gothic UI"/>
      <family val="3"/>
      <charset val="128"/>
    </font>
    <font>
      <b/>
      <sz val="8"/>
      <name val="Yu Gothic UI"/>
      <family val="3"/>
      <charset val="128"/>
    </font>
    <font>
      <b/>
      <sz val="8"/>
      <name val="Yu Gothic UI"/>
      <family val="3"/>
      <charset val="128"/>
    </font>
    <font>
      <b/>
      <sz val="11"/>
      <name val="Meiryo UI"/>
      <family val="3"/>
      <charset val="128"/>
    </font>
    <font>
      <b/>
      <sz val="11"/>
      <name val="Yu Gothic UI"/>
      <family val="3"/>
      <charset val="128"/>
    </font>
    <font>
      <sz val="16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1"/>
      <color indexed="8"/>
      <name val="HGSｺﾞｼｯｸM"/>
      <family val="3"/>
      <charset val="128"/>
    </font>
    <font>
      <b/>
      <sz val="11"/>
      <color indexed="10"/>
      <name val="HGSｺﾞｼｯｸM"/>
      <family val="3"/>
      <charset val="128"/>
    </font>
    <font>
      <i/>
      <sz val="11"/>
      <name val="Meiryo UI"/>
      <family val="3"/>
      <charset val="128"/>
    </font>
    <font>
      <sz val="11"/>
      <color indexed="8"/>
      <name val="Meiryo UI"/>
      <family val="3"/>
      <charset val="128"/>
    </font>
    <font>
      <u/>
      <sz val="16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2"/>
      <name val="Yu Gothic UI"/>
      <family val="3"/>
      <charset val="128"/>
    </font>
    <font>
      <b/>
      <sz val="11"/>
      <name val="MS UI Gothic"/>
      <family val="3"/>
      <charset val="128"/>
    </font>
    <font>
      <sz val="12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indexed="8"/>
      <name val="HGSｺﾞｼｯｸM"/>
      <family val="3"/>
      <charset val="128"/>
    </font>
    <font>
      <b/>
      <u/>
      <sz val="16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u/>
      <sz val="16"/>
      <color theme="1"/>
      <name val="Meiryo UI"/>
      <family val="3"/>
      <charset val="128"/>
    </font>
    <font>
      <b/>
      <sz val="12"/>
      <color theme="0"/>
      <name val="Yu Gothic UI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0"/>
      <name val="Yu Gothic UI"/>
      <family val="3"/>
      <charset val="128"/>
    </font>
    <font>
      <b/>
      <u/>
      <sz val="11"/>
      <color rgb="FFFF0000"/>
      <name val="Meiryo UI"/>
      <family val="3"/>
      <charset val="128"/>
    </font>
    <font>
      <b/>
      <sz val="11"/>
      <color rgb="FFFF0000"/>
      <name val="HGSｺﾞｼｯｸM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000000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MS UI Gothic"/>
      <family val="3"/>
      <charset val="128"/>
    </font>
    <font>
      <b/>
      <sz val="12"/>
      <color theme="1"/>
      <name val="HGSｺﾞｼｯｸM"/>
      <family val="3"/>
      <charset val="128"/>
    </font>
    <font>
      <sz val="11"/>
      <color theme="4"/>
      <name val="ＭＳ Ｐゴシック"/>
      <family val="3"/>
      <charset val="128"/>
    </font>
    <font>
      <b/>
      <sz val="11"/>
      <color rgb="FFFF0000"/>
      <name val="Yu Gothic UI"/>
      <family val="3"/>
      <charset val="128"/>
    </font>
    <font>
      <b/>
      <sz val="9"/>
      <color rgb="FFFF0000"/>
      <name val="Yu Gothic UI"/>
      <family val="3"/>
      <charset val="128"/>
    </font>
    <font>
      <b/>
      <sz val="11"/>
      <color rgb="FF00B050"/>
      <name val="Yu Gothic UI"/>
      <family val="3"/>
      <charset val="128"/>
    </font>
    <font>
      <b/>
      <sz val="9"/>
      <color rgb="FF00B050"/>
      <name val="Yu Gothic UI"/>
      <family val="3"/>
      <charset val="128"/>
    </font>
    <font>
      <b/>
      <sz val="12"/>
      <color rgb="FF00B050"/>
      <name val="Yu Gothic UI"/>
      <family val="3"/>
      <charset val="128"/>
    </font>
    <font>
      <b/>
      <sz val="8"/>
      <color rgb="FF00B050"/>
      <name val="Yu Gothic UI"/>
      <family val="3"/>
      <charset val="128"/>
    </font>
    <font>
      <b/>
      <sz val="12"/>
      <color rgb="FFFF0000"/>
      <name val="Yu Gothic UI"/>
      <family val="3"/>
      <charset val="128"/>
    </font>
    <font>
      <sz val="12"/>
      <color rgb="FFFF0000"/>
      <name val="Yu Gothic UI"/>
      <family val="3"/>
      <charset val="128"/>
    </font>
    <font>
      <b/>
      <sz val="8"/>
      <color rgb="FFFF0000"/>
      <name val="Yu Gothic UI"/>
      <family val="3"/>
      <charset val="128"/>
    </font>
    <font>
      <b/>
      <sz val="10"/>
      <color rgb="FF00B05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6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68" applyFont="1">
      <alignment vertical="center"/>
    </xf>
    <xf numFmtId="0" fontId="6" fillId="0" borderId="0" xfId="70" applyFont="1">
      <alignment vertical="center"/>
    </xf>
    <xf numFmtId="0" fontId="6" fillId="0" borderId="10" xfId="70" applyFont="1" applyBorder="1">
      <alignment vertical="center"/>
    </xf>
    <xf numFmtId="0" fontId="6" fillId="0" borderId="11" xfId="70" applyFont="1" applyBorder="1">
      <alignment vertical="center"/>
    </xf>
    <xf numFmtId="0" fontId="6" fillId="0" borderId="12" xfId="70" applyFont="1" applyBorder="1">
      <alignment vertical="center"/>
    </xf>
    <xf numFmtId="0" fontId="7" fillId="0" borderId="13" xfId="70" applyFont="1" applyBorder="1">
      <alignment vertical="center"/>
    </xf>
    <xf numFmtId="0" fontId="7" fillId="0" borderId="14" xfId="70" applyFont="1" applyBorder="1">
      <alignment vertical="center"/>
    </xf>
    <xf numFmtId="0" fontId="6" fillId="0" borderId="15" xfId="70" applyFont="1" applyBorder="1">
      <alignment vertical="center"/>
    </xf>
    <xf numFmtId="0" fontId="6" fillId="0" borderId="16" xfId="70" applyFont="1" applyBorder="1">
      <alignment vertical="center"/>
    </xf>
    <xf numFmtId="0" fontId="6" fillId="0" borderId="17" xfId="70" applyFont="1" applyBorder="1">
      <alignment vertical="center"/>
    </xf>
    <xf numFmtId="0" fontId="6" fillId="0" borderId="18" xfId="70" applyFont="1" applyBorder="1">
      <alignment vertical="center"/>
    </xf>
    <xf numFmtId="0" fontId="6" fillId="0" borderId="19" xfId="70" applyFont="1" applyBorder="1">
      <alignment vertical="center"/>
    </xf>
    <xf numFmtId="0" fontId="6" fillId="0" borderId="20" xfId="70" applyFont="1" applyBorder="1">
      <alignment vertical="center"/>
    </xf>
    <xf numFmtId="0" fontId="6" fillId="0" borderId="21" xfId="70" applyFont="1" applyBorder="1">
      <alignment vertical="center"/>
    </xf>
    <xf numFmtId="0" fontId="6" fillId="0" borderId="22" xfId="70" applyFont="1" applyBorder="1">
      <alignment vertical="center"/>
    </xf>
    <xf numFmtId="0" fontId="6" fillId="0" borderId="23" xfId="70" applyFont="1" applyBorder="1">
      <alignment vertical="center"/>
    </xf>
    <xf numFmtId="0" fontId="6" fillId="0" borderId="24" xfId="70" applyFont="1" applyBorder="1">
      <alignment vertical="center"/>
    </xf>
    <xf numFmtId="0" fontId="6" fillId="0" borderId="25" xfId="70" applyFont="1" applyBorder="1">
      <alignment vertical="center"/>
    </xf>
    <xf numFmtId="0" fontId="6" fillId="0" borderId="26" xfId="70" applyFont="1" applyBorder="1">
      <alignment vertical="center"/>
    </xf>
    <xf numFmtId="0" fontId="6" fillId="0" borderId="27" xfId="70" applyFont="1" applyBorder="1">
      <alignment vertical="center"/>
    </xf>
    <xf numFmtId="0" fontId="6" fillId="0" borderId="28" xfId="70" applyFont="1" applyBorder="1">
      <alignment vertical="center"/>
    </xf>
    <xf numFmtId="0" fontId="6" fillId="0" borderId="29" xfId="70" applyFont="1" applyBorder="1">
      <alignment vertical="center"/>
    </xf>
    <xf numFmtId="0" fontId="6" fillId="0" borderId="30" xfId="70" applyFont="1" applyBorder="1">
      <alignment vertical="center"/>
    </xf>
    <xf numFmtId="0" fontId="6" fillId="0" borderId="31" xfId="70" applyFont="1" applyBorder="1">
      <alignment vertical="center"/>
    </xf>
    <xf numFmtId="0" fontId="6" fillId="0" borderId="32" xfId="70" applyFont="1" applyBorder="1">
      <alignment vertical="center"/>
    </xf>
    <xf numFmtId="0" fontId="6" fillId="0" borderId="33" xfId="70" applyFont="1" applyBorder="1" applyAlignment="1">
      <alignment horizontal="left" vertical="center"/>
    </xf>
    <xf numFmtId="0" fontId="6" fillId="0" borderId="34" xfId="70" applyFont="1" applyBorder="1">
      <alignment vertical="center"/>
    </xf>
    <xf numFmtId="0" fontId="6" fillId="0" borderId="35" xfId="70" applyFont="1" applyBorder="1">
      <alignment vertical="center"/>
    </xf>
    <xf numFmtId="0" fontId="25" fillId="0" borderId="36" xfId="70" applyFont="1" applyBorder="1">
      <alignment vertical="center"/>
    </xf>
    <xf numFmtId="0" fontId="25" fillId="0" borderId="37" xfId="70" applyFont="1" applyBorder="1">
      <alignment vertical="center"/>
    </xf>
    <xf numFmtId="0" fontId="25" fillId="0" borderId="38" xfId="70" applyFont="1" applyBorder="1" applyAlignment="1">
      <alignment horizontal="left" vertical="center"/>
    </xf>
    <xf numFmtId="0" fontId="25" fillId="0" borderId="39" xfId="70" applyFont="1" applyBorder="1">
      <alignment vertical="center"/>
    </xf>
    <xf numFmtId="0" fontId="25" fillId="0" borderId="40" xfId="70" applyFont="1" applyBorder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3" fillId="0" borderId="0" xfId="71" applyFont="1">
      <alignment vertical="center"/>
    </xf>
    <xf numFmtId="0" fontId="3" fillId="0" borderId="0" xfId="69" applyFont="1">
      <alignment vertical="center"/>
    </xf>
    <xf numFmtId="0" fontId="4" fillId="0" borderId="0" xfId="58" applyFont="1">
      <alignment vertical="center"/>
    </xf>
    <xf numFmtId="0" fontId="4" fillId="0" borderId="0" xfId="55" applyFont="1">
      <alignment vertical="center"/>
    </xf>
    <xf numFmtId="0" fontId="8" fillId="0" borderId="0" xfId="49">
      <alignment vertical="center"/>
    </xf>
    <xf numFmtId="0" fontId="20" fillId="0" borderId="0" xfId="57" applyFont="1" applyAlignment="1"/>
    <xf numFmtId="0" fontId="0" fillId="0" borderId="0" xfId="57" applyFont="1" applyAlignment="1"/>
    <xf numFmtId="0" fontId="8" fillId="0" borderId="0" xfId="57" applyAlignment="1"/>
    <xf numFmtId="0" fontId="20" fillId="0" borderId="0" xfId="49" applyFont="1">
      <alignment vertical="center"/>
    </xf>
    <xf numFmtId="0" fontId="26" fillId="0" borderId="0" xfId="0" applyFont="1">
      <alignment vertical="center"/>
    </xf>
    <xf numFmtId="0" fontId="55" fillId="0" borderId="0" xfId="0" applyFont="1">
      <alignment vertical="center"/>
    </xf>
    <xf numFmtId="0" fontId="20" fillId="0" borderId="0" xfId="64" applyFont="1">
      <alignment vertical="center"/>
    </xf>
    <xf numFmtId="0" fontId="56" fillId="0" borderId="36" xfId="70" applyFont="1" applyBorder="1">
      <alignment vertical="center"/>
    </xf>
    <xf numFmtId="0" fontId="25" fillId="0" borderId="41" xfId="70" applyFont="1" applyBorder="1">
      <alignment vertical="center"/>
    </xf>
    <xf numFmtId="0" fontId="25" fillId="0" borderId="42" xfId="70" applyFont="1" applyBorder="1">
      <alignment vertical="center"/>
    </xf>
    <xf numFmtId="0" fontId="25" fillId="0" borderId="43" xfId="70" applyFont="1" applyBorder="1">
      <alignment vertical="center"/>
    </xf>
    <xf numFmtId="0" fontId="56" fillId="0" borderId="115" xfId="70" applyFont="1" applyBorder="1">
      <alignment vertical="center"/>
    </xf>
    <xf numFmtId="0" fontId="25" fillId="0" borderId="43" xfId="70" applyFont="1" applyBorder="1" applyAlignment="1">
      <alignment horizontal="left" vertical="center"/>
    </xf>
    <xf numFmtId="0" fontId="7" fillId="0" borderId="115" xfId="70" applyFont="1" applyBorder="1">
      <alignment vertical="center"/>
    </xf>
    <xf numFmtId="0" fontId="25" fillId="0" borderId="0" xfId="7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33" fillId="0" borderId="11" xfId="50" applyFont="1" applyBorder="1" applyAlignment="1">
      <alignment horizontal="center" vertical="center"/>
    </xf>
    <xf numFmtId="176" fontId="32" fillId="0" borderId="44" xfId="50" applyNumberFormat="1" applyFont="1" applyBorder="1" applyAlignment="1">
      <alignment horizontal="center" vertical="center"/>
    </xf>
    <xf numFmtId="177" fontId="32" fillId="0" borderId="45" xfId="50" applyNumberFormat="1" applyFont="1" applyBorder="1" applyAlignment="1">
      <alignment horizontal="center" vertical="center"/>
    </xf>
    <xf numFmtId="0" fontId="32" fillId="0" borderId="0" xfId="50" applyFont="1" applyAlignment="1">
      <alignment horizontal="center" vertical="center"/>
    </xf>
    <xf numFmtId="0" fontId="33" fillId="0" borderId="16" xfId="50" applyFont="1" applyBorder="1" applyAlignment="1">
      <alignment horizontal="center" vertical="center"/>
    </xf>
    <xf numFmtId="0" fontId="34" fillId="0" borderId="46" xfId="50" applyFont="1" applyBorder="1" applyAlignment="1">
      <alignment horizontal="center" vertical="center"/>
    </xf>
    <xf numFmtId="9" fontId="32" fillId="0" borderId="47" xfId="31" applyFont="1" applyBorder="1" applyAlignment="1">
      <alignment horizontal="center" vertical="center"/>
    </xf>
    <xf numFmtId="0" fontId="33" fillId="0" borderId="21" xfId="50" applyFont="1" applyBorder="1" applyAlignment="1">
      <alignment horizontal="center" vertical="center"/>
    </xf>
    <xf numFmtId="0" fontId="33" fillId="0" borderId="27" xfId="50" applyFont="1" applyBorder="1" applyAlignment="1">
      <alignment horizontal="center" vertical="center"/>
    </xf>
    <xf numFmtId="0" fontId="31" fillId="0" borderId="48" xfId="50" applyFont="1" applyBorder="1" applyAlignment="1">
      <alignment vertical="center" wrapText="1"/>
    </xf>
    <xf numFmtId="0" fontId="30" fillId="0" borderId="0" xfId="0" applyFont="1">
      <alignment vertical="center"/>
    </xf>
    <xf numFmtId="0" fontId="57" fillId="0" borderId="0" xfId="0" applyFont="1">
      <alignment vertical="center"/>
    </xf>
    <xf numFmtId="0" fontId="29" fillId="0" borderId="0" xfId="0" applyFont="1">
      <alignment vertical="center"/>
    </xf>
    <xf numFmtId="0" fontId="6" fillId="0" borderId="0" xfId="0" applyFont="1">
      <alignment vertical="center"/>
    </xf>
    <xf numFmtId="0" fontId="58" fillId="24" borderId="49" xfId="50" applyFont="1" applyFill="1" applyBorder="1" applyAlignment="1">
      <alignment horizontal="center" vertical="center"/>
    </xf>
    <xf numFmtId="9" fontId="35" fillId="0" borderId="50" xfId="31" applyFont="1" applyBorder="1" applyAlignment="1">
      <alignment horizontal="center" vertical="center"/>
    </xf>
    <xf numFmtId="9" fontId="32" fillId="0" borderId="51" xfId="31" applyFont="1" applyBorder="1" applyAlignment="1">
      <alignment horizontal="center" vertical="center"/>
    </xf>
    <xf numFmtId="0" fontId="32" fillId="0" borderId="52" xfId="50" applyFont="1" applyBorder="1" applyAlignment="1">
      <alignment horizontal="center" vertical="center"/>
    </xf>
    <xf numFmtId="0" fontId="32" fillId="0" borderId="53" xfId="50" applyFont="1" applyBorder="1" applyAlignment="1">
      <alignment horizontal="center" vertical="center"/>
    </xf>
    <xf numFmtId="0" fontId="33" fillId="0" borderId="13" xfId="50" applyFont="1" applyBorder="1" applyAlignment="1">
      <alignment horizontal="center" vertical="center"/>
    </xf>
    <xf numFmtId="0" fontId="33" fillId="0" borderId="18" xfId="50" applyFont="1" applyBorder="1" applyAlignment="1">
      <alignment horizontal="center" vertical="center"/>
    </xf>
    <xf numFmtId="0" fontId="59" fillId="0" borderId="0" xfId="0" applyFont="1">
      <alignment vertical="center"/>
    </xf>
    <xf numFmtId="0" fontId="0" fillId="0" borderId="0" xfId="0" applyAlignment="1">
      <alignment vertical="center" wrapText="1"/>
    </xf>
    <xf numFmtId="0" fontId="31" fillId="0" borderId="0" xfId="50" applyFont="1" applyAlignment="1">
      <alignment vertical="center" wrapText="1"/>
    </xf>
    <xf numFmtId="0" fontId="36" fillId="0" borderId="0" xfId="0" applyFont="1">
      <alignment vertical="center"/>
    </xf>
    <xf numFmtId="0" fontId="37" fillId="0" borderId="16" xfId="50" applyFont="1" applyBorder="1" applyAlignment="1">
      <alignment horizontal="center" vertical="center"/>
    </xf>
    <xf numFmtId="9" fontId="37" fillId="0" borderId="47" xfId="31" applyFont="1" applyBorder="1" applyAlignment="1">
      <alignment horizontal="center" vertical="center"/>
    </xf>
    <xf numFmtId="0" fontId="37" fillId="0" borderId="27" xfId="50" applyFont="1" applyBorder="1" applyAlignment="1">
      <alignment horizontal="center" vertical="center"/>
    </xf>
    <xf numFmtId="9" fontId="37" fillId="0" borderId="51" xfId="31" applyFont="1" applyBorder="1" applyAlignment="1">
      <alignment horizontal="center" vertical="center"/>
    </xf>
    <xf numFmtId="0" fontId="37" fillId="0" borderId="53" xfId="50" applyFont="1" applyBorder="1" applyAlignment="1">
      <alignment horizontal="center" vertical="center"/>
    </xf>
    <xf numFmtId="177" fontId="37" fillId="0" borderId="54" xfId="5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37" fillId="0" borderId="0" xfId="50" applyFont="1" applyAlignment="1">
      <alignment horizontal="center" vertical="center"/>
    </xf>
    <xf numFmtId="0" fontId="25" fillId="0" borderId="15" xfId="70" applyFont="1" applyBorder="1">
      <alignment vertical="center"/>
    </xf>
    <xf numFmtId="0" fontId="56" fillId="0" borderId="17" xfId="70" applyFont="1" applyBorder="1" applyAlignment="1">
      <alignment horizontal="left" vertical="center"/>
    </xf>
    <xf numFmtId="0" fontId="56" fillId="0" borderId="55" xfId="70" applyFont="1" applyBorder="1">
      <alignment vertical="center"/>
    </xf>
    <xf numFmtId="0" fontId="56" fillId="0" borderId="19" xfId="70" applyFont="1" applyBorder="1">
      <alignment vertical="center"/>
    </xf>
    <xf numFmtId="0" fontId="56" fillId="0" borderId="17" xfId="70" applyFont="1" applyBorder="1">
      <alignment vertical="center"/>
    </xf>
    <xf numFmtId="0" fontId="6" fillId="0" borderId="56" xfId="70" applyFont="1" applyBorder="1">
      <alignment vertical="center"/>
    </xf>
    <xf numFmtId="0" fontId="56" fillId="0" borderId="57" xfId="70" applyFont="1" applyBorder="1">
      <alignment vertical="center"/>
    </xf>
    <xf numFmtId="0" fontId="56" fillId="0" borderId="58" xfId="70" applyFont="1" applyBorder="1" applyAlignment="1">
      <alignment vertical="center" wrapText="1"/>
    </xf>
    <xf numFmtId="0" fontId="56" fillId="0" borderId="59" xfId="70" applyFont="1" applyBorder="1" applyAlignment="1">
      <alignment vertical="center" wrapText="1"/>
    </xf>
    <xf numFmtId="0" fontId="60" fillId="25" borderId="60" xfId="50" applyFont="1" applyFill="1" applyBorder="1" applyAlignment="1">
      <alignment horizontal="center" vertical="center"/>
    </xf>
    <xf numFmtId="0" fontId="61" fillId="0" borderId="0" xfId="0" applyFont="1">
      <alignment vertical="center"/>
    </xf>
    <xf numFmtId="0" fontId="6" fillId="26" borderId="10" xfId="70" applyFont="1" applyFill="1" applyBorder="1">
      <alignment vertical="center"/>
    </xf>
    <xf numFmtId="0" fontId="6" fillId="26" borderId="11" xfId="70" applyFont="1" applyFill="1" applyBorder="1">
      <alignment vertical="center"/>
    </xf>
    <xf numFmtId="0" fontId="6" fillId="26" borderId="12" xfId="70" applyFont="1" applyFill="1" applyBorder="1">
      <alignment vertical="center"/>
    </xf>
    <xf numFmtId="0" fontId="6" fillId="26" borderId="61" xfId="70" applyFont="1" applyFill="1" applyBorder="1">
      <alignment vertical="center"/>
    </xf>
    <xf numFmtId="0" fontId="7" fillId="26" borderId="62" xfId="70" applyFont="1" applyFill="1" applyBorder="1">
      <alignment vertical="center"/>
    </xf>
    <xf numFmtId="0" fontId="28" fillId="0" borderId="0" xfId="69" applyFont="1">
      <alignment vertical="center"/>
    </xf>
    <xf numFmtId="0" fontId="39" fillId="27" borderId="16" xfId="0" applyFont="1" applyFill="1" applyBorder="1" applyAlignment="1">
      <alignment horizontal="left" vertical="center"/>
    </xf>
    <xf numFmtId="0" fontId="39" fillId="27" borderId="16" xfId="0" applyFont="1" applyFill="1" applyBorder="1" applyAlignment="1">
      <alignment horizontal="center" vertical="center"/>
    </xf>
    <xf numFmtId="0" fontId="39" fillId="27" borderId="16" xfId="0" applyFont="1" applyFill="1" applyBorder="1">
      <alignment vertical="center"/>
    </xf>
    <xf numFmtId="0" fontId="39" fillId="27" borderId="16" xfId="0" applyFont="1" applyFill="1" applyBorder="1" applyAlignment="1">
      <alignment horizontal="right" vertical="center"/>
    </xf>
    <xf numFmtId="0" fontId="40" fillId="0" borderId="16" xfId="69" applyFont="1" applyBorder="1" applyAlignment="1">
      <alignment horizontal="left" vertical="center"/>
    </xf>
    <xf numFmtId="0" fontId="41" fillId="0" borderId="16" xfId="69" applyFont="1" applyBorder="1" applyAlignment="1">
      <alignment horizontal="left" vertical="center"/>
    </xf>
    <xf numFmtId="0" fontId="40" fillId="0" borderId="16" xfId="69" applyFont="1" applyBorder="1" applyAlignment="1">
      <alignment horizontal="center" vertical="center"/>
    </xf>
    <xf numFmtId="0" fontId="41" fillId="0" borderId="16" xfId="0" applyFont="1" applyBorder="1" applyAlignment="1">
      <alignment horizontal="left"/>
    </xf>
    <xf numFmtId="0" fontId="41" fillId="0" borderId="16" xfId="69" applyFont="1" applyBorder="1">
      <alignment vertical="center"/>
    </xf>
    <xf numFmtId="0" fontId="41" fillId="0" borderId="16" xfId="0" applyFont="1" applyBorder="1" applyAlignment="1">
      <alignment horizontal="right"/>
    </xf>
    <xf numFmtId="0" fontId="40" fillId="0" borderId="16" xfId="69" applyFont="1" applyBorder="1">
      <alignment vertical="center"/>
    </xf>
    <xf numFmtId="0" fontId="62" fillId="0" borderId="16" xfId="69" applyFont="1" applyBorder="1" applyAlignment="1">
      <alignment horizontal="left" vertical="center"/>
    </xf>
    <xf numFmtId="0" fontId="42" fillId="0" borderId="16" xfId="69" applyFont="1" applyBorder="1" applyAlignment="1">
      <alignment horizontal="left" vertical="center"/>
    </xf>
    <xf numFmtId="0" fontId="40" fillId="0" borderId="16" xfId="0" applyFont="1" applyBorder="1">
      <alignment vertical="center"/>
    </xf>
    <xf numFmtId="0" fontId="40" fillId="0" borderId="16" xfId="0" applyFont="1" applyBorder="1" applyAlignment="1">
      <alignment horizontal="left" vertical="center"/>
    </xf>
    <xf numFmtId="0" fontId="63" fillId="0" borderId="0" xfId="0" applyFont="1">
      <alignment vertical="center"/>
    </xf>
    <xf numFmtId="0" fontId="62" fillId="0" borderId="16" xfId="0" applyFont="1" applyBorder="1" applyAlignment="1">
      <alignment horizontal="left" vertical="center"/>
    </xf>
    <xf numFmtId="0" fontId="40" fillId="27" borderId="16" xfId="69" applyFont="1" applyFill="1" applyBorder="1" applyAlignment="1">
      <alignment horizontal="left" vertical="center"/>
    </xf>
    <xf numFmtId="0" fontId="42" fillId="27" borderId="16" xfId="69" applyFont="1" applyFill="1" applyBorder="1" applyAlignment="1">
      <alignment horizontal="left" vertical="center"/>
    </xf>
    <xf numFmtId="0" fontId="41" fillId="27" borderId="16" xfId="69" applyFont="1" applyFill="1" applyBorder="1" applyAlignment="1">
      <alignment horizontal="left" vertical="center"/>
    </xf>
    <xf numFmtId="0" fontId="40" fillId="27" borderId="16" xfId="69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left"/>
    </xf>
    <xf numFmtId="0" fontId="40" fillId="27" borderId="16" xfId="0" applyFont="1" applyFill="1" applyBorder="1">
      <alignment vertical="center"/>
    </xf>
    <xf numFmtId="0" fontId="41" fillId="27" borderId="16" xfId="0" applyFont="1" applyFill="1" applyBorder="1" applyAlignment="1">
      <alignment horizontal="right"/>
    </xf>
    <xf numFmtId="0" fontId="64" fillId="27" borderId="16" xfId="69" applyFont="1" applyFill="1" applyBorder="1" applyAlignment="1">
      <alignment horizontal="left" vertical="center"/>
    </xf>
    <xf numFmtId="0" fontId="41" fillId="0" borderId="16" xfId="56" applyFont="1" applyBorder="1" applyAlignment="1">
      <alignment horizontal="left" vertical="center"/>
    </xf>
    <xf numFmtId="0" fontId="40" fillId="28" borderId="16" xfId="0" applyFont="1" applyFill="1" applyBorder="1" applyAlignment="1">
      <alignment horizontal="left" vertical="center"/>
    </xf>
    <xf numFmtId="0" fontId="40" fillId="27" borderId="16" xfId="0" applyFont="1" applyFill="1" applyBorder="1" applyAlignment="1">
      <alignment horizontal="left" vertical="center"/>
    </xf>
    <xf numFmtId="0" fontId="40" fillId="0" borderId="16" xfId="0" applyFont="1" applyBorder="1" applyAlignment="1">
      <alignment horizontal="right"/>
    </xf>
    <xf numFmtId="0" fontId="62" fillId="0" borderId="16" xfId="56" applyFont="1" applyBorder="1" applyAlignment="1">
      <alignment horizontal="left" vertical="center"/>
    </xf>
    <xf numFmtId="0" fontId="65" fillId="0" borderId="16" xfId="69" applyFont="1" applyBorder="1" applyAlignment="1">
      <alignment horizontal="left" vertical="center"/>
    </xf>
    <xf numFmtId="0" fontId="66" fillId="0" borderId="0" xfId="0" applyFont="1">
      <alignment vertical="center"/>
    </xf>
    <xf numFmtId="0" fontId="63" fillId="0" borderId="0" xfId="69" applyFont="1">
      <alignment vertical="center"/>
    </xf>
    <xf numFmtId="0" fontId="66" fillId="0" borderId="0" xfId="69" applyFont="1">
      <alignment vertical="center"/>
    </xf>
    <xf numFmtId="0" fontId="65" fillId="0" borderId="16" xfId="69" applyFont="1" applyBorder="1">
      <alignment vertical="center"/>
    </xf>
    <xf numFmtId="0" fontId="40" fillId="28" borderId="16" xfId="69" applyFont="1" applyFill="1" applyBorder="1" applyAlignment="1">
      <alignment horizontal="left" vertical="center"/>
    </xf>
    <xf numFmtId="0" fontId="40" fillId="0" borderId="16" xfId="69" applyFont="1" applyBorder="1" applyAlignment="1">
      <alignment horizontal="right" vertical="center"/>
    </xf>
    <xf numFmtId="0" fontId="41" fillId="28" borderId="16" xfId="69" applyFont="1" applyFill="1" applyBorder="1" applyAlignment="1">
      <alignment horizontal="left" vertical="center"/>
    </xf>
    <xf numFmtId="0" fontId="42" fillId="28" borderId="16" xfId="69" applyFont="1" applyFill="1" applyBorder="1" applyAlignment="1">
      <alignment horizontal="left" vertical="center"/>
    </xf>
    <xf numFmtId="0" fontId="41" fillId="0" borderId="16" xfId="65" applyFont="1" applyBorder="1" applyAlignment="1">
      <alignment horizontal="left"/>
    </xf>
    <xf numFmtId="0" fontId="66" fillId="28" borderId="0" xfId="69" applyFont="1" applyFill="1">
      <alignment vertical="center"/>
    </xf>
    <xf numFmtId="0" fontId="43" fillId="0" borderId="0" xfId="69" applyFont="1">
      <alignment vertical="center"/>
    </xf>
    <xf numFmtId="0" fontId="65" fillId="0" borderId="16" xfId="0" applyFont="1" applyBorder="1" applyAlignment="1">
      <alignment horizontal="left" vertical="center"/>
    </xf>
    <xf numFmtId="0" fontId="41" fillId="27" borderId="16" xfId="69" applyFont="1" applyFill="1" applyBorder="1">
      <alignment vertical="center"/>
    </xf>
    <xf numFmtId="0" fontId="40" fillId="0" borderId="16" xfId="0" applyFont="1" applyBorder="1" applyAlignment="1">
      <alignment horizontal="center" vertical="center"/>
    </xf>
    <xf numFmtId="0" fontId="40" fillId="27" borderId="16" xfId="0" applyFont="1" applyFill="1" applyBorder="1" applyAlignment="1">
      <alignment horizontal="center" vertical="center"/>
    </xf>
    <xf numFmtId="0" fontId="40" fillId="27" borderId="16" xfId="0" applyFont="1" applyFill="1" applyBorder="1" applyAlignment="1">
      <alignment horizontal="left"/>
    </xf>
    <xf numFmtId="0" fontId="67" fillId="0" borderId="0" xfId="0" applyFont="1">
      <alignment vertical="center"/>
    </xf>
    <xf numFmtId="0" fontId="39" fillId="0" borderId="16" xfId="0" applyFont="1" applyBorder="1" applyAlignment="1">
      <alignment horizontal="center" vertical="center"/>
    </xf>
    <xf numFmtId="0" fontId="64" fillId="27" borderId="16" xfId="0" applyFont="1" applyFill="1" applyBorder="1" applyAlignment="1">
      <alignment horizontal="left" vertical="center"/>
    </xf>
    <xf numFmtId="0" fontId="62" fillId="27" borderId="16" xfId="0" applyFont="1" applyFill="1" applyBorder="1" applyAlignment="1">
      <alignment horizontal="left" vertical="center"/>
    </xf>
    <xf numFmtId="0" fontId="64" fillId="27" borderId="16" xfId="0" applyFont="1" applyFill="1" applyBorder="1">
      <alignment vertical="center"/>
    </xf>
    <xf numFmtId="0" fontId="64" fillId="27" borderId="16" xfId="0" applyFont="1" applyFill="1" applyBorder="1" applyAlignment="1">
      <alignment horizontal="left"/>
    </xf>
    <xf numFmtId="0" fontId="40" fillId="28" borderId="16" xfId="55" applyFont="1" applyFill="1" applyBorder="1" applyAlignment="1">
      <alignment horizontal="left" vertical="center"/>
    </xf>
    <xf numFmtId="0" fontId="40" fillId="28" borderId="16" xfId="61" applyFont="1" applyFill="1" applyBorder="1" applyAlignment="1">
      <alignment horizontal="left" vertical="center"/>
    </xf>
    <xf numFmtId="0" fontId="41" fillId="0" borderId="16" xfId="57" applyFont="1" applyBorder="1" applyAlignment="1">
      <alignment horizontal="left" vertical="center"/>
    </xf>
    <xf numFmtId="0" fontId="41" fillId="0" borderId="16" xfId="57" applyFont="1" applyBorder="1" applyAlignment="1">
      <alignment horizontal="center" vertical="center"/>
    </xf>
    <xf numFmtId="0" fontId="65" fillId="0" borderId="16" xfId="61" applyFont="1" applyBorder="1">
      <alignment vertical="center"/>
    </xf>
    <xf numFmtId="0" fontId="64" fillId="0" borderId="16" xfId="61" applyFont="1" applyBorder="1" applyAlignment="1">
      <alignment horizontal="left" vertical="center"/>
    </xf>
    <xf numFmtId="0" fontId="40" fillId="0" borderId="16" xfId="61" applyFont="1" applyBorder="1">
      <alignment vertical="center"/>
    </xf>
    <xf numFmtId="0" fontId="40" fillId="0" borderId="16" xfId="61" applyFont="1" applyBorder="1" applyAlignment="1">
      <alignment horizontal="left" vertical="center"/>
    </xf>
    <xf numFmtId="0" fontId="65" fillId="28" borderId="16" xfId="61" applyFont="1" applyFill="1" applyBorder="1" applyAlignment="1">
      <alignment horizontal="left" vertical="center"/>
    </xf>
    <xf numFmtId="0" fontId="65" fillId="0" borderId="16" xfId="61" applyFont="1" applyBorder="1" applyAlignment="1">
      <alignment horizontal="left" vertical="center"/>
    </xf>
    <xf numFmtId="0" fontId="41" fillId="28" borderId="16" xfId="55" applyFont="1" applyFill="1" applyBorder="1" applyAlignment="1">
      <alignment horizontal="left" vertical="center"/>
    </xf>
    <xf numFmtId="0" fontId="41" fillId="0" borderId="16" xfId="60" applyFont="1" applyBorder="1">
      <alignment vertical="center"/>
    </xf>
    <xf numFmtId="0" fontId="41" fillId="0" borderId="16" xfId="48" applyFont="1" applyBorder="1">
      <alignment vertical="center"/>
    </xf>
    <xf numFmtId="0" fontId="41" fillId="0" borderId="16" xfId="48" applyFont="1" applyBorder="1" applyAlignment="1">
      <alignment horizontal="left"/>
    </xf>
    <xf numFmtId="0" fontId="62" fillId="0" borderId="16" xfId="61" applyFont="1" applyBorder="1" applyAlignment="1">
      <alignment horizontal="left" vertical="center"/>
    </xf>
    <xf numFmtId="0" fontId="65" fillId="0" borderId="16" xfId="0" applyFont="1" applyBorder="1">
      <alignment vertical="center"/>
    </xf>
    <xf numFmtId="0" fontId="41" fillId="28" borderId="16" xfId="64" applyFont="1" applyFill="1" applyBorder="1" applyAlignment="1">
      <alignment horizontal="left" vertical="center"/>
    </xf>
    <xf numFmtId="0" fontId="64" fillId="28" borderId="16" xfId="61" applyFont="1" applyFill="1" applyBorder="1" applyAlignment="1">
      <alignment horizontal="left" vertical="center"/>
    </xf>
    <xf numFmtId="0" fontId="62" fillId="28" borderId="16" xfId="61" applyFont="1" applyFill="1" applyBorder="1" applyAlignment="1">
      <alignment horizontal="left" vertical="center"/>
    </xf>
    <xf numFmtId="0" fontId="42" fillId="28" borderId="16" xfId="48" applyFont="1" applyFill="1" applyBorder="1" applyAlignment="1">
      <alignment horizontal="left"/>
    </xf>
    <xf numFmtId="0" fontId="62" fillId="0" borderId="16" xfId="57" applyFont="1" applyBorder="1" applyAlignment="1">
      <alignment horizontal="left" vertical="center"/>
    </xf>
    <xf numFmtId="0" fontId="41" fillId="0" borderId="16" xfId="60" applyFont="1" applyBorder="1" applyAlignment="1">
      <alignment horizontal="left"/>
    </xf>
    <xf numFmtId="0" fontId="66" fillId="0" borderId="0" xfId="0" applyFont="1" applyAlignment="1">
      <alignment horizontal="left" vertical="center"/>
    </xf>
    <xf numFmtId="0" fontId="64" fillId="0" borderId="16" xfId="61" applyFont="1" applyBorder="1">
      <alignment vertical="center"/>
    </xf>
    <xf numFmtId="0" fontId="42" fillId="28" borderId="16" xfId="57" applyFont="1" applyFill="1" applyBorder="1" applyAlignment="1">
      <alignment horizontal="left" vertical="center"/>
    </xf>
    <xf numFmtId="0" fontId="65" fillId="0" borderId="16" xfId="0" applyFont="1" applyBorder="1" applyAlignment="1">
      <alignment horizontal="center" vertical="center"/>
    </xf>
    <xf numFmtId="0" fontId="40" fillId="0" borderId="16" xfId="62" applyFont="1" applyBorder="1">
      <alignment vertical="center"/>
    </xf>
    <xf numFmtId="0" fontId="64" fillId="0" borderId="16" xfId="62" applyFont="1" applyBorder="1" applyAlignment="1">
      <alignment horizontal="left" vertical="center"/>
    </xf>
    <xf numFmtId="0" fontId="40" fillId="27" borderId="16" xfId="55" applyFont="1" applyFill="1" applyBorder="1" applyAlignment="1">
      <alignment horizontal="left" vertical="center"/>
    </xf>
    <xf numFmtId="0" fontId="41" fillId="27" borderId="16" xfId="57" applyFont="1" applyFill="1" applyBorder="1" applyAlignment="1">
      <alignment horizontal="left" vertical="center"/>
    </xf>
    <xf numFmtId="0" fontId="65" fillId="27" borderId="16" xfId="0" applyFont="1" applyFill="1" applyBorder="1">
      <alignment vertical="center"/>
    </xf>
    <xf numFmtId="0" fontId="62" fillId="27" borderId="16" xfId="69" applyFont="1" applyFill="1" applyBorder="1" applyAlignment="1">
      <alignment horizontal="left" vertical="center"/>
    </xf>
    <xf numFmtId="0" fontId="3" fillId="0" borderId="16" xfId="69" applyFont="1" applyBorder="1">
      <alignment vertical="center"/>
    </xf>
    <xf numFmtId="0" fontId="20" fillId="0" borderId="16" xfId="69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6" xfId="0" applyFont="1" applyBorder="1">
      <alignment vertical="center"/>
    </xf>
    <xf numFmtId="0" fontId="39" fillId="0" borderId="16" xfId="0" applyFont="1" applyBorder="1" applyAlignment="1">
      <alignment horizontal="right" vertical="center"/>
    </xf>
    <xf numFmtId="0" fontId="67" fillId="0" borderId="0" xfId="62" applyFont="1">
      <alignment vertical="center"/>
    </xf>
    <xf numFmtId="0" fontId="28" fillId="0" borderId="0" xfId="69" applyFont="1" applyProtection="1">
      <alignment vertical="center"/>
    </xf>
    <xf numFmtId="0" fontId="44" fillId="0" borderId="0" xfId="0" applyFont="1">
      <alignment vertical="center"/>
    </xf>
    <xf numFmtId="0" fontId="33" fillId="0" borderId="23" xfId="50" applyFont="1" applyBorder="1" applyAlignment="1">
      <alignment horizontal="center" vertical="center"/>
    </xf>
    <xf numFmtId="0" fontId="33" fillId="0" borderId="29" xfId="50" applyFont="1" applyBorder="1" applyAlignment="1">
      <alignment horizontal="center" vertical="center"/>
    </xf>
    <xf numFmtId="0" fontId="68" fillId="0" borderId="58" xfId="70" applyFont="1" applyBorder="1">
      <alignment vertical="center"/>
    </xf>
    <xf numFmtId="0" fontId="68" fillId="0" borderId="57" xfId="70" applyFont="1" applyBorder="1">
      <alignment vertical="center"/>
    </xf>
    <xf numFmtId="0" fontId="33" fillId="0" borderId="63" xfId="50" applyFont="1" applyBorder="1" applyAlignment="1">
      <alignment horizontal="center" vertical="center"/>
    </xf>
    <xf numFmtId="0" fontId="37" fillId="0" borderId="64" xfId="50" applyFont="1" applyBorder="1" applyAlignment="1">
      <alignment horizontal="center" vertical="center"/>
    </xf>
    <xf numFmtId="176" fontId="37" fillId="0" borderId="65" xfId="50" applyNumberFormat="1" applyFont="1" applyBorder="1" applyAlignment="1">
      <alignment horizontal="center" vertical="center"/>
    </xf>
    <xf numFmtId="0" fontId="37" fillId="0" borderId="11" xfId="50" applyFont="1" applyBorder="1" applyAlignment="1">
      <alignment horizontal="center" vertical="center"/>
    </xf>
    <xf numFmtId="0" fontId="28" fillId="0" borderId="66" xfId="0" applyFont="1" applyBorder="1">
      <alignment vertical="center"/>
    </xf>
    <xf numFmtId="0" fontId="47" fillId="29" borderId="15" xfId="0" applyFont="1" applyFill="1" applyBorder="1" applyAlignment="1">
      <alignment horizontal="center" vertical="center"/>
    </xf>
    <xf numFmtId="0" fontId="47" fillId="0" borderId="19" xfId="0" applyFont="1" applyBorder="1">
      <alignment vertical="center"/>
    </xf>
    <xf numFmtId="0" fontId="47" fillId="29" borderId="67" xfId="0" applyFont="1" applyFill="1" applyBorder="1" applyAlignment="1">
      <alignment horizontal="center" vertical="center"/>
    </xf>
    <xf numFmtId="0" fontId="47" fillId="0" borderId="68" xfId="0" applyFont="1" applyBorder="1">
      <alignment vertical="center"/>
    </xf>
    <xf numFmtId="0" fontId="46" fillId="0" borderId="0" xfId="0" applyFont="1">
      <alignment vertical="center"/>
    </xf>
    <xf numFmtId="0" fontId="46" fillId="0" borderId="48" xfId="0" applyFont="1" applyBorder="1">
      <alignment vertical="center"/>
    </xf>
    <xf numFmtId="0" fontId="45" fillId="0" borderId="0" xfId="0" applyFont="1">
      <alignment vertical="center"/>
    </xf>
    <xf numFmtId="0" fontId="28" fillId="0" borderId="60" xfId="0" applyFont="1" applyBorder="1">
      <alignment vertical="center"/>
    </xf>
    <xf numFmtId="0" fontId="47" fillId="29" borderId="69" xfId="0" applyFont="1" applyFill="1" applyBorder="1" applyAlignment="1">
      <alignment horizontal="center" vertical="center"/>
    </xf>
    <xf numFmtId="0" fontId="47" fillId="29" borderId="70" xfId="0" applyFont="1" applyFill="1" applyBorder="1" applyAlignment="1">
      <alignment horizontal="center" vertical="center"/>
    </xf>
    <xf numFmtId="0" fontId="47" fillId="0" borderId="26" xfId="0" applyFont="1" applyBorder="1">
      <alignment vertical="center"/>
    </xf>
    <xf numFmtId="0" fontId="47" fillId="0" borderId="15" xfId="0" applyFont="1" applyBorder="1">
      <alignment vertical="center"/>
    </xf>
    <xf numFmtId="0" fontId="47" fillId="0" borderId="67" xfId="0" applyFont="1" applyBorder="1">
      <alignment vertical="center"/>
    </xf>
    <xf numFmtId="0" fontId="28" fillId="30" borderId="71" xfId="0" applyFont="1" applyFill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8" fillId="30" borderId="73" xfId="0" applyFont="1" applyFill="1" applyBorder="1">
      <alignment vertical="center"/>
    </xf>
    <xf numFmtId="0" fontId="46" fillId="0" borderId="54" xfId="0" applyFont="1" applyBorder="1">
      <alignment vertical="center"/>
    </xf>
    <xf numFmtId="0" fontId="28" fillId="0" borderId="48" xfId="0" applyFont="1" applyBorder="1">
      <alignment vertical="center"/>
    </xf>
    <xf numFmtId="0" fontId="46" fillId="0" borderId="74" xfId="0" applyFont="1" applyBorder="1">
      <alignment vertical="center"/>
    </xf>
    <xf numFmtId="176" fontId="37" fillId="0" borderId="60" xfId="50" applyNumberFormat="1" applyFont="1" applyBorder="1" applyAlignment="1">
      <alignment horizontal="center" vertical="center"/>
    </xf>
    <xf numFmtId="177" fontId="37" fillId="0" borderId="45" xfId="50" applyNumberFormat="1" applyFont="1" applyBorder="1" applyAlignment="1">
      <alignment horizontal="center" vertical="center"/>
    </xf>
    <xf numFmtId="9" fontId="33" fillId="0" borderId="75" xfId="31" applyFont="1" applyBorder="1" applyAlignment="1">
      <alignment horizontal="center" vertical="center"/>
    </xf>
    <xf numFmtId="0" fontId="37" fillId="0" borderId="13" xfId="50" applyFont="1" applyBorder="1" applyAlignment="1">
      <alignment horizontal="center" vertical="center"/>
    </xf>
    <xf numFmtId="0" fontId="37" fillId="0" borderId="18" xfId="50" applyFont="1" applyBorder="1" applyAlignment="1">
      <alignment horizontal="center" vertical="center"/>
    </xf>
    <xf numFmtId="0" fontId="38" fillId="0" borderId="76" xfId="0" applyFont="1" applyBorder="1">
      <alignment vertical="center"/>
    </xf>
    <xf numFmtId="0" fontId="39" fillId="0" borderId="77" xfId="0" applyFont="1" applyBorder="1">
      <alignment vertical="center"/>
    </xf>
    <xf numFmtId="0" fontId="40" fillId="0" borderId="116" xfId="0" applyFont="1" applyBorder="1" applyAlignment="1">
      <alignment horizontal="left" vertical="center"/>
    </xf>
    <xf numFmtId="0" fontId="40" fillId="28" borderId="16" xfId="69" applyFont="1" applyFill="1" applyBorder="1" applyAlignment="1">
      <alignment horizontal="center" vertical="center"/>
    </xf>
    <xf numFmtId="0" fontId="40" fillId="0" borderId="16" xfId="0" applyFont="1" applyBorder="1" applyAlignment="1">
      <alignment horizontal="right" vertical="center"/>
    </xf>
    <xf numFmtId="0" fontId="20" fillId="28" borderId="16" xfId="69" applyFont="1" applyFill="1" applyBorder="1">
      <alignment vertical="center"/>
    </xf>
    <xf numFmtId="0" fontId="20" fillId="0" borderId="16" xfId="69" applyFont="1" applyBorder="1" applyAlignment="1">
      <alignment horizontal="right" vertical="center"/>
    </xf>
    <xf numFmtId="0" fontId="3" fillId="28" borderId="16" xfId="69" applyFont="1" applyFill="1" applyBorder="1">
      <alignment vertical="center"/>
    </xf>
    <xf numFmtId="0" fontId="3" fillId="0" borderId="16" xfId="69" applyFont="1" applyBorder="1" applyAlignment="1">
      <alignment horizontal="right" vertical="center"/>
    </xf>
    <xf numFmtId="0" fontId="4" fillId="0" borderId="16" xfId="69" applyFont="1" applyBorder="1">
      <alignment vertical="center"/>
    </xf>
    <xf numFmtId="0" fontId="20" fillId="28" borderId="16" xfId="56" applyFont="1" applyFill="1" applyBorder="1">
      <alignment vertical="center"/>
    </xf>
    <xf numFmtId="0" fontId="69" fillId="28" borderId="16" xfId="69" applyFont="1" applyFill="1" applyBorder="1">
      <alignment vertical="center"/>
    </xf>
    <xf numFmtId="0" fontId="69" fillId="28" borderId="16" xfId="56" applyFont="1" applyFill="1" applyBorder="1">
      <alignment vertical="center"/>
    </xf>
    <xf numFmtId="0" fontId="39" fillId="28" borderId="16" xfId="0" applyFont="1" applyFill="1" applyBorder="1" applyAlignment="1">
      <alignment horizontal="center" vertical="center"/>
    </xf>
    <xf numFmtId="0" fontId="3" fillId="28" borderId="16" xfId="0" applyFont="1" applyFill="1" applyBorder="1">
      <alignment vertical="center"/>
    </xf>
    <xf numFmtId="0" fontId="3" fillId="0" borderId="16" xfId="0" applyFont="1" applyBorder="1">
      <alignment vertical="center"/>
    </xf>
    <xf numFmtId="0" fontId="69" fillId="28" borderId="16" xfId="0" applyFont="1" applyFill="1" applyBorder="1">
      <alignment vertical="center"/>
    </xf>
    <xf numFmtId="0" fontId="39" fillId="28" borderId="16" xfId="0" applyFont="1" applyFill="1" applyBorder="1" applyAlignment="1">
      <alignment horizontal="left" vertical="center"/>
    </xf>
    <xf numFmtId="0" fontId="41" fillId="0" borderId="16" xfId="56" applyFont="1" applyBorder="1">
      <alignment vertical="center"/>
    </xf>
    <xf numFmtId="0" fontId="41" fillId="0" borderId="16" xfId="0" applyFont="1" applyBorder="1" applyAlignment="1"/>
    <xf numFmtId="0" fontId="41" fillId="0" borderId="16" xfId="69" applyFont="1" applyBorder="1" applyAlignment="1">
      <alignment horizontal="right" vertical="center"/>
    </xf>
    <xf numFmtId="0" fontId="62" fillId="0" borderId="16" xfId="69" applyFont="1" applyBorder="1">
      <alignment vertical="center"/>
    </xf>
    <xf numFmtId="0" fontId="65" fillId="0" borderId="16" xfId="56" applyFont="1" applyBorder="1">
      <alignment vertical="center"/>
    </xf>
    <xf numFmtId="0" fontId="65" fillId="0" borderId="16" xfId="0" applyFont="1" applyBorder="1" applyAlignment="1"/>
    <xf numFmtId="0" fontId="65" fillId="0" borderId="16" xfId="69" applyFont="1" applyBorder="1" applyAlignment="1">
      <alignment horizontal="right" vertical="center"/>
    </xf>
    <xf numFmtId="0" fontId="62" fillId="0" borderId="16" xfId="56" applyFont="1" applyBorder="1">
      <alignment vertical="center"/>
    </xf>
    <xf numFmtId="0" fontId="65" fillId="0" borderId="16" xfId="57" applyFont="1" applyBorder="1" applyAlignment="1">
      <alignment horizontal="left" vertical="center"/>
    </xf>
    <xf numFmtId="0" fontId="62" fillId="0" borderId="16" xfId="54" applyFont="1" applyBorder="1" applyAlignment="1">
      <alignment horizontal="left" vertical="center"/>
    </xf>
    <xf numFmtId="0" fontId="65" fillId="0" borderId="16" xfId="54" applyFont="1" applyBorder="1" applyAlignment="1">
      <alignment horizontal="left" vertical="center"/>
    </xf>
    <xf numFmtId="0" fontId="49" fillId="0" borderId="16" xfId="0" applyFont="1" applyBorder="1" applyAlignment="1">
      <alignment horizontal="left" vertical="center"/>
    </xf>
    <xf numFmtId="0" fontId="70" fillId="0" borderId="16" xfId="0" applyFont="1" applyBorder="1" applyAlignment="1">
      <alignment horizontal="left" vertical="center"/>
    </xf>
    <xf numFmtId="0" fontId="42" fillId="0" borderId="16" xfId="69" applyFont="1" applyBorder="1">
      <alignment vertical="center"/>
    </xf>
    <xf numFmtId="0" fontId="62" fillId="0" borderId="16" xfId="0" applyFont="1" applyBorder="1">
      <alignment vertical="center"/>
    </xf>
    <xf numFmtId="0" fontId="53" fillId="0" borderId="16" xfId="69" applyFont="1" applyBorder="1" applyAlignment="1">
      <alignment horizontal="left" vertical="center"/>
    </xf>
    <xf numFmtId="0" fontId="65" fillId="28" borderId="16" xfId="0" applyFont="1" applyFill="1" applyBorder="1" applyAlignment="1">
      <alignment horizontal="left" vertical="center"/>
    </xf>
    <xf numFmtId="0" fontId="65" fillId="28" borderId="16" xfId="61" applyFont="1" applyFill="1" applyBorder="1">
      <alignment vertical="center"/>
    </xf>
    <xf numFmtId="0" fontId="41" fillId="0" borderId="16" xfId="57" applyFont="1" applyBorder="1">
      <alignment vertical="center"/>
    </xf>
    <xf numFmtId="0" fontId="71" fillId="0" borderId="16" xfId="61" applyFont="1" applyBorder="1" applyAlignment="1">
      <alignment horizontal="right" vertical="center"/>
    </xf>
    <xf numFmtId="0" fontId="40" fillId="0" borderId="16" xfId="60" applyFont="1" applyBorder="1" applyAlignment="1">
      <alignment horizontal="left"/>
    </xf>
    <xf numFmtId="0" fontId="41" fillId="28" borderId="16" xfId="69" applyFont="1" applyFill="1" applyBorder="1">
      <alignment vertical="center"/>
    </xf>
    <xf numFmtId="0" fontId="62" fillId="28" borderId="16" xfId="0" applyFont="1" applyFill="1" applyBorder="1" applyAlignment="1">
      <alignment horizontal="left" vertical="center"/>
    </xf>
    <xf numFmtId="0" fontId="62" fillId="28" borderId="16" xfId="61" applyFont="1" applyFill="1" applyBorder="1">
      <alignment vertical="center"/>
    </xf>
    <xf numFmtId="0" fontId="62" fillId="0" borderId="16" xfId="57" applyFont="1" applyBorder="1">
      <alignment vertical="center"/>
    </xf>
    <xf numFmtId="0" fontId="40" fillId="0" borderId="16" xfId="57" applyFont="1" applyBorder="1">
      <alignment vertical="center"/>
    </xf>
    <xf numFmtId="0" fontId="41" fillId="28" borderId="16" xfId="0" applyFont="1" applyFill="1" applyBorder="1" applyAlignment="1">
      <alignment horizontal="right"/>
    </xf>
    <xf numFmtId="0" fontId="40" fillId="28" borderId="16" xfId="69" applyFont="1" applyFill="1" applyBorder="1">
      <alignment vertical="center"/>
    </xf>
    <xf numFmtId="0" fontId="41" fillId="0" borderId="16" xfId="60" applyFont="1" applyBorder="1" applyAlignment="1">
      <alignment horizontal="right"/>
    </xf>
    <xf numFmtId="0" fontId="39" fillId="0" borderId="16" xfId="69" applyFont="1" applyBorder="1" applyAlignment="1">
      <alignment horizontal="center" vertical="center"/>
    </xf>
    <xf numFmtId="0" fontId="1" fillId="28" borderId="16" xfId="69" applyFill="1" applyBorder="1" applyAlignment="1">
      <alignment horizontal="center" vertical="center"/>
    </xf>
    <xf numFmtId="0" fontId="39" fillId="31" borderId="16" xfId="0" applyFont="1" applyFill="1" applyBorder="1" applyAlignment="1">
      <alignment horizontal="center" vertical="center"/>
    </xf>
    <xf numFmtId="0" fontId="36" fillId="30" borderId="10" xfId="0" applyFont="1" applyFill="1" applyBorder="1">
      <alignment vertical="center"/>
    </xf>
    <xf numFmtId="0" fontId="54" fillId="0" borderId="0" xfId="0" applyFont="1">
      <alignment vertical="center"/>
    </xf>
    <xf numFmtId="38" fontId="0" fillId="0" borderId="0" xfId="37" applyFont="1">
      <alignment vertical="center"/>
    </xf>
    <xf numFmtId="0" fontId="72" fillId="0" borderId="0" xfId="0" applyFont="1">
      <alignment vertical="center"/>
    </xf>
    <xf numFmtId="0" fontId="32" fillId="0" borderId="48" xfId="50" applyFont="1" applyBorder="1" applyAlignment="1">
      <alignment horizontal="center" vertical="center"/>
    </xf>
    <xf numFmtId="0" fontId="47" fillId="32" borderId="26" xfId="0" applyFont="1" applyFill="1" applyBorder="1">
      <alignment vertical="center"/>
    </xf>
    <xf numFmtId="0" fontId="47" fillId="32" borderId="19" xfId="0" applyFont="1" applyFill="1" applyBorder="1">
      <alignment vertical="center"/>
    </xf>
    <xf numFmtId="0" fontId="47" fillId="32" borderId="15" xfId="0" applyFont="1" applyFill="1" applyBorder="1">
      <alignment vertical="center"/>
    </xf>
    <xf numFmtId="0" fontId="47" fillId="32" borderId="67" xfId="0" applyFont="1" applyFill="1" applyBorder="1">
      <alignment vertical="center"/>
    </xf>
    <xf numFmtId="0" fontId="47" fillId="32" borderId="68" xfId="0" applyFont="1" applyFill="1" applyBorder="1">
      <alignment vertical="center"/>
    </xf>
    <xf numFmtId="0" fontId="47" fillId="31" borderId="26" xfId="0" applyFont="1" applyFill="1" applyBorder="1">
      <alignment vertical="center"/>
    </xf>
    <xf numFmtId="0" fontId="47" fillId="31" borderId="19" xfId="0" applyFont="1" applyFill="1" applyBorder="1">
      <alignment vertical="center"/>
    </xf>
    <xf numFmtId="0" fontId="47" fillId="31" borderId="15" xfId="0" applyFont="1" applyFill="1" applyBorder="1">
      <alignment vertical="center"/>
    </xf>
    <xf numFmtId="0" fontId="47" fillId="31" borderId="67" xfId="0" applyFont="1" applyFill="1" applyBorder="1">
      <alignment vertical="center"/>
    </xf>
    <xf numFmtId="0" fontId="47" fillId="31" borderId="68" xfId="0" applyFont="1" applyFill="1" applyBorder="1">
      <alignment vertical="center"/>
    </xf>
    <xf numFmtId="0" fontId="73" fillId="0" borderId="11" xfId="50" applyFont="1" applyBorder="1" applyAlignment="1">
      <alignment horizontal="center" vertical="center"/>
    </xf>
    <xf numFmtId="176" fontId="73" fillId="0" borderId="60" xfId="50" applyNumberFormat="1" applyFont="1" applyBorder="1" applyAlignment="1">
      <alignment horizontal="center" vertical="center"/>
    </xf>
    <xf numFmtId="177" fontId="73" fillId="0" borderId="45" xfId="50" applyNumberFormat="1" applyFont="1" applyBorder="1" applyAlignment="1">
      <alignment horizontal="center" vertical="center"/>
    </xf>
    <xf numFmtId="0" fontId="73" fillId="0" borderId="16" xfId="50" applyFont="1" applyBorder="1" applyAlignment="1">
      <alignment horizontal="center" vertical="center"/>
    </xf>
    <xf numFmtId="0" fontId="74" fillId="0" borderId="63" xfId="50" applyFont="1" applyBorder="1" applyAlignment="1">
      <alignment horizontal="center" vertical="center"/>
    </xf>
    <xf numFmtId="9" fontId="73" fillId="0" borderId="47" xfId="31" applyFont="1" applyBorder="1" applyAlignment="1">
      <alignment horizontal="center" vertical="center"/>
    </xf>
    <xf numFmtId="9" fontId="74" fillId="0" borderId="75" xfId="31" applyFont="1" applyBorder="1" applyAlignment="1">
      <alignment horizontal="center" vertical="center"/>
    </xf>
    <xf numFmtId="9" fontId="73" fillId="0" borderId="51" xfId="31" applyFont="1" applyBorder="1" applyAlignment="1">
      <alignment horizontal="center" vertical="center"/>
    </xf>
    <xf numFmtId="0" fontId="73" fillId="0" borderId="64" xfId="50" applyFont="1" applyBorder="1" applyAlignment="1">
      <alignment horizontal="center" vertical="center"/>
    </xf>
    <xf numFmtId="0" fontId="73" fillId="0" borderId="53" xfId="50" applyFont="1" applyBorder="1" applyAlignment="1">
      <alignment horizontal="center" vertical="center"/>
    </xf>
    <xf numFmtId="0" fontId="73" fillId="0" borderId="13" xfId="50" applyFont="1" applyBorder="1" applyAlignment="1">
      <alignment horizontal="center" vertical="center"/>
    </xf>
    <xf numFmtId="0" fontId="73" fillId="0" borderId="18" xfId="50" applyFont="1" applyBorder="1" applyAlignment="1">
      <alignment horizontal="center" vertical="center"/>
    </xf>
    <xf numFmtId="0" fontId="75" fillId="0" borderId="27" xfId="50" applyFont="1" applyBorder="1" applyAlignment="1">
      <alignment horizontal="center" vertical="center"/>
    </xf>
    <xf numFmtId="176" fontId="75" fillId="0" borderId="65" xfId="50" applyNumberFormat="1" applyFont="1" applyBorder="1" applyAlignment="1">
      <alignment horizontal="center" vertical="center"/>
    </xf>
    <xf numFmtId="177" fontId="75" fillId="0" borderId="54" xfId="50" applyNumberFormat="1" applyFont="1" applyBorder="1" applyAlignment="1">
      <alignment horizontal="center" vertical="center"/>
    </xf>
    <xf numFmtId="0" fontId="75" fillId="0" borderId="16" xfId="50" applyFont="1" applyBorder="1" applyAlignment="1">
      <alignment horizontal="center" vertical="center"/>
    </xf>
    <xf numFmtId="0" fontId="76" fillId="0" borderId="63" xfId="50" applyFont="1" applyBorder="1" applyAlignment="1">
      <alignment horizontal="center" vertical="center"/>
    </xf>
    <xf numFmtId="9" fontId="75" fillId="0" borderId="47" xfId="31" applyFont="1" applyBorder="1" applyAlignment="1">
      <alignment horizontal="center" vertical="center"/>
    </xf>
    <xf numFmtId="9" fontId="76" fillId="0" borderId="75" xfId="31" applyFont="1" applyBorder="1" applyAlignment="1">
      <alignment horizontal="center" vertical="center"/>
    </xf>
    <xf numFmtId="9" fontId="75" fillId="0" borderId="51" xfId="31" applyFont="1" applyBorder="1" applyAlignment="1">
      <alignment horizontal="center" vertical="center"/>
    </xf>
    <xf numFmtId="0" fontId="75" fillId="0" borderId="64" xfId="50" applyFont="1" applyBorder="1" applyAlignment="1">
      <alignment horizontal="center" vertical="center"/>
    </xf>
    <xf numFmtId="0" fontId="75" fillId="0" borderId="53" xfId="50" applyFont="1" applyBorder="1" applyAlignment="1">
      <alignment horizontal="center" vertical="center"/>
    </xf>
    <xf numFmtId="0" fontId="75" fillId="0" borderId="11" xfId="50" applyFont="1" applyBorder="1" applyAlignment="1">
      <alignment horizontal="center" vertical="center"/>
    </xf>
    <xf numFmtId="176" fontId="75" fillId="0" borderId="60" xfId="50" applyNumberFormat="1" applyFont="1" applyBorder="1" applyAlignment="1">
      <alignment horizontal="center" vertical="center"/>
    </xf>
    <xf numFmtId="177" fontId="75" fillId="0" borderId="45" xfId="50" applyNumberFormat="1" applyFont="1" applyBorder="1" applyAlignment="1">
      <alignment horizontal="center" vertical="center"/>
    </xf>
    <xf numFmtId="0" fontId="76" fillId="0" borderId="27" xfId="50" applyFont="1" applyBorder="1" applyAlignment="1">
      <alignment horizontal="center" vertical="center"/>
    </xf>
    <xf numFmtId="0" fontId="76" fillId="0" borderId="16" xfId="50" applyFont="1" applyBorder="1" applyAlignment="1">
      <alignment horizontal="center" vertical="center"/>
    </xf>
    <xf numFmtId="0" fontId="74" fillId="0" borderId="11" xfId="50" applyFont="1" applyBorder="1" applyAlignment="1">
      <alignment horizontal="center" vertical="center"/>
    </xf>
    <xf numFmtId="0" fontId="74" fillId="0" borderId="16" xfId="50" applyFont="1" applyBorder="1" applyAlignment="1">
      <alignment horizontal="center" vertical="center"/>
    </xf>
    <xf numFmtId="0" fontId="74" fillId="0" borderId="21" xfId="50" applyFont="1" applyBorder="1" applyAlignment="1">
      <alignment horizontal="center" vertical="center"/>
    </xf>
    <xf numFmtId="0" fontId="76" fillId="0" borderId="11" xfId="50" applyFont="1" applyBorder="1" applyAlignment="1">
      <alignment horizontal="center" vertical="center"/>
    </xf>
    <xf numFmtId="0" fontId="76" fillId="0" borderId="21" xfId="50" applyFont="1" applyBorder="1" applyAlignment="1">
      <alignment horizontal="center" vertical="center"/>
    </xf>
    <xf numFmtId="0" fontId="58" fillId="24" borderId="49" xfId="50" applyFont="1" applyFill="1" applyBorder="1" applyAlignment="1">
      <alignment horizontal="center" vertical="center"/>
    </xf>
    <xf numFmtId="0" fontId="58" fillId="24" borderId="88" xfId="50" applyFont="1" applyFill="1" applyBorder="1" applyAlignment="1">
      <alignment horizontal="center" vertical="center"/>
    </xf>
    <xf numFmtId="0" fontId="58" fillId="24" borderId="89" xfId="50" applyFont="1" applyFill="1" applyBorder="1" applyAlignment="1">
      <alignment horizontal="center" vertical="center"/>
    </xf>
    <xf numFmtId="0" fontId="79" fillId="0" borderId="60" xfId="50" applyFont="1" applyBorder="1" applyAlignment="1">
      <alignment horizontal="center" vertical="center"/>
    </xf>
    <xf numFmtId="0" fontId="79" fillId="0" borderId="44" xfId="50" applyFont="1" applyBorder="1" applyAlignment="1">
      <alignment horizontal="center" vertical="center"/>
    </xf>
    <xf numFmtId="0" fontId="79" fillId="0" borderId="45" xfId="50" applyFont="1" applyBorder="1" applyAlignment="1">
      <alignment horizontal="center" vertical="center"/>
    </xf>
    <xf numFmtId="0" fontId="79" fillId="0" borderId="65" xfId="50" applyFont="1" applyBorder="1" applyAlignment="1">
      <alignment horizontal="center" vertical="center"/>
    </xf>
    <xf numFmtId="0" fontId="79" fillId="0" borderId="0" xfId="50" applyFont="1" applyAlignment="1">
      <alignment horizontal="center" vertical="center"/>
    </xf>
    <xf numFmtId="0" fontId="79" fillId="0" borderId="54" xfId="50" applyFont="1" applyBorder="1" applyAlignment="1">
      <alignment horizontal="center" vertical="center"/>
    </xf>
    <xf numFmtId="0" fontId="79" fillId="0" borderId="81" xfId="50" applyFont="1" applyBorder="1" applyAlignment="1">
      <alignment horizontal="center" vertical="center"/>
    </xf>
    <xf numFmtId="0" fontId="79" fillId="0" borderId="48" xfId="50" applyFont="1" applyBorder="1" applyAlignment="1">
      <alignment horizontal="center" vertical="center"/>
    </xf>
    <xf numFmtId="0" fontId="79" fillId="0" borderId="74" xfId="50" applyFont="1" applyBorder="1" applyAlignment="1">
      <alignment horizontal="center" vertical="center"/>
    </xf>
    <xf numFmtId="0" fontId="32" fillId="0" borderId="82" xfId="50" applyFont="1" applyBorder="1" applyAlignment="1">
      <alignment horizontal="center" vertical="center"/>
    </xf>
    <xf numFmtId="0" fontId="32" fillId="0" borderId="80" xfId="50" applyFont="1" applyBorder="1" applyAlignment="1">
      <alignment horizontal="center" vertical="center"/>
    </xf>
    <xf numFmtId="0" fontId="32" fillId="0" borderId="27" xfId="50" applyFont="1" applyBorder="1" applyAlignment="1">
      <alignment horizontal="center" vertical="center"/>
    </xf>
    <xf numFmtId="0" fontId="48" fillId="0" borderId="83" xfId="50" applyFont="1" applyBorder="1" applyAlignment="1">
      <alignment horizontal="center" vertical="center"/>
    </xf>
    <xf numFmtId="0" fontId="48" fillId="0" borderId="78" xfId="50" applyFont="1" applyBorder="1" applyAlignment="1">
      <alignment horizontal="center" vertical="center"/>
    </xf>
    <xf numFmtId="0" fontId="48" fillId="0" borderId="77" xfId="50" applyFont="1" applyBorder="1" applyAlignment="1">
      <alignment horizontal="center" vertical="center"/>
    </xf>
    <xf numFmtId="0" fontId="32" fillId="0" borderId="83" xfId="50" applyFont="1" applyBorder="1" applyAlignment="1">
      <alignment horizontal="center" vertical="center"/>
    </xf>
    <xf numFmtId="0" fontId="32" fillId="0" borderId="44" xfId="50" applyFont="1" applyBorder="1" applyAlignment="1">
      <alignment horizontal="center" vertical="center"/>
    </xf>
    <xf numFmtId="0" fontId="32" fillId="0" borderId="45" xfId="50" applyFont="1" applyBorder="1" applyAlignment="1">
      <alignment horizontal="center" vertical="center"/>
    </xf>
    <xf numFmtId="0" fontId="32" fillId="0" borderId="78" xfId="50" applyFont="1" applyBorder="1" applyAlignment="1">
      <alignment horizontal="center" vertical="center"/>
    </xf>
    <xf numFmtId="0" fontId="32" fillId="0" borderId="0" xfId="50" applyFont="1" applyAlignment="1">
      <alignment horizontal="center" vertical="center"/>
    </xf>
    <xf numFmtId="0" fontId="32" fillId="0" borderId="54" xfId="50" applyFont="1" applyBorder="1" applyAlignment="1">
      <alignment horizontal="center" vertical="center"/>
    </xf>
    <xf numFmtId="0" fontId="32" fillId="0" borderId="84" xfId="50" applyFont="1" applyBorder="1" applyAlignment="1">
      <alignment horizontal="center" vertical="center"/>
    </xf>
    <xf numFmtId="0" fontId="32" fillId="0" borderId="48" xfId="50" applyFont="1" applyBorder="1" applyAlignment="1">
      <alignment horizontal="center" vertical="center"/>
    </xf>
    <xf numFmtId="0" fontId="32" fillId="0" borderId="74" xfId="50" applyFont="1" applyBorder="1" applyAlignment="1">
      <alignment horizontal="center" vertical="center"/>
    </xf>
    <xf numFmtId="0" fontId="32" fillId="0" borderId="85" xfId="50" applyFont="1" applyBorder="1" applyAlignment="1">
      <alignment horizontal="center" vertical="center"/>
    </xf>
    <xf numFmtId="0" fontId="32" fillId="0" borderId="49" xfId="50" applyFont="1" applyBorder="1" applyAlignment="1">
      <alignment horizontal="center" vertical="center"/>
    </xf>
    <xf numFmtId="0" fontId="32" fillId="0" borderId="88" xfId="50" applyFont="1" applyBorder="1" applyAlignment="1">
      <alignment horizontal="center" vertical="center"/>
    </xf>
    <xf numFmtId="0" fontId="32" fillId="0" borderId="89" xfId="50" applyFont="1" applyBorder="1" applyAlignment="1">
      <alignment horizontal="center" vertical="center"/>
    </xf>
    <xf numFmtId="9" fontId="32" fillId="0" borderId="50" xfId="31" applyFont="1" applyBorder="1" applyAlignment="1">
      <alignment horizontal="center" vertical="center"/>
    </xf>
    <xf numFmtId="9" fontId="32" fillId="0" borderId="51" xfId="31" applyFont="1" applyBorder="1" applyAlignment="1">
      <alignment horizontal="center" vertical="center"/>
    </xf>
    <xf numFmtId="9" fontId="32" fillId="0" borderId="0" xfId="31" applyFont="1" applyBorder="1" applyAlignment="1">
      <alignment horizontal="center" vertical="center"/>
    </xf>
    <xf numFmtId="9" fontId="32" fillId="0" borderId="54" xfId="31" applyFont="1" applyBorder="1" applyAlignment="1">
      <alignment horizontal="center" vertical="center"/>
    </xf>
    <xf numFmtId="9" fontId="32" fillId="0" borderId="48" xfId="31" applyFont="1" applyBorder="1" applyAlignment="1">
      <alignment horizontal="center" vertical="center"/>
    </xf>
    <xf numFmtId="9" fontId="32" fillId="0" borderId="74" xfId="31" applyFont="1" applyBorder="1" applyAlignment="1">
      <alignment horizontal="center" vertical="center"/>
    </xf>
    <xf numFmtId="9" fontId="34" fillId="0" borderId="75" xfId="31" applyFont="1" applyBorder="1" applyAlignment="1">
      <alignment horizontal="center" vertical="center"/>
    </xf>
    <xf numFmtId="9" fontId="34" fillId="0" borderId="50" xfId="31" applyFont="1" applyBorder="1" applyAlignment="1">
      <alignment horizontal="center" vertical="center"/>
    </xf>
    <xf numFmtId="9" fontId="34" fillId="0" borderId="65" xfId="31" applyFont="1" applyBorder="1" applyAlignment="1">
      <alignment horizontal="center" vertical="center"/>
    </xf>
    <xf numFmtId="9" fontId="34" fillId="0" borderId="0" xfId="31" applyFont="1" applyBorder="1" applyAlignment="1">
      <alignment horizontal="center" vertical="center"/>
    </xf>
    <xf numFmtId="9" fontId="34" fillId="0" borderId="81" xfId="31" applyFont="1" applyBorder="1" applyAlignment="1">
      <alignment horizontal="center" vertical="center"/>
    </xf>
    <xf numFmtId="9" fontId="34" fillId="0" borderId="48" xfId="31" applyFont="1" applyBorder="1" applyAlignment="1">
      <alignment horizontal="center" vertical="center"/>
    </xf>
    <xf numFmtId="9" fontId="32" fillId="0" borderId="44" xfId="31" applyFont="1" applyBorder="1" applyAlignment="1">
      <alignment horizontal="center" vertical="center"/>
    </xf>
    <xf numFmtId="9" fontId="32" fillId="0" borderId="45" xfId="31" applyFont="1" applyBorder="1" applyAlignment="1">
      <alignment horizontal="center" vertical="center"/>
    </xf>
    <xf numFmtId="9" fontId="32" fillId="0" borderId="79" xfId="31" applyFont="1" applyBorder="1" applyAlignment="1">
      <alignment horizontal="center" vertical="center"/>
    </xf>
    <xf numFmtId="9" fontId="32" fillId="0" borderId="87" xfId="31" applyFont="1" applyBorder="1" applyAlignment="1">
      <alignment horizontal="center" vertical="center"/>
    </xf>
    <xf numFmtId="0" fontId="34" fillId="0" borderId="60" xfId="50" applyFont="1" applyBorder="1" applyAlignment="1">
      <alignment horizontal="center" vertical="center"/>
    </xf>
    <xf numFmtId="0" fontId="34" fillId="0" borderId="44" xfId="50" applyFont="1" applyBorder="1" applyAlignment="1">
      <alignment horizontal="center" vertical="center"/>
    </xf>
    <xf numFmtId="0" fontId="34" fillId="0" borderId="65" xfId="50" applyFont="1" applyBorder="1" applyAlignment="1">
      <alignment horizontal="center" vertical="center"/>
    </xf>
    <xf numFmtId="0" fontId="34" fillId="0" borderId="0" xfId="50" applyFont="1" applyAlignment="1">
      <alignment horizontal="center" vertical="center"/>
    </xf>
    <xf numFmtId="0" fontId="34" fillId="0" borderId="86" xfId="50" applyFont="1" applyBorder="1" applyAlignment="1">
      <alignment horizontal="center" vertical="center"/>
    </xf>
    <xf numFmtId="0" fontId="34" fillId="0" borderId="79" xfId="50" applyFont="1" applyBorder="1" applyAlignment="1">
      <alignment horizontal="center" vertical="center"/>
    </xf>
    <xf numFmtId="0" fontId="77" fillId="0" borderId="102" xfId="50" applyFont="1" applyBorder="1" applyAlignment="1">
      <alignment horizontal="center" vertical="center"/>
    </xf>
    <xf numFmtId="0" fontId="77" fillId="0" borderId="95" xfId="50" applyFont="1" applyBorder="1" applyAlignment="1">
      <alignment horizontal="center" vertical="center"/>
    </xf>
    <xf numFmtId="0" fontId="77" fillId="0" borderId="104" xfId="50" applyFont="1" applyBorder="1" applyAlignment="1">
      <alignment horizontal="center" vertical="center"/>
    </xf>
    <xf numFmtId="0" fontId="77" fillId="0" borderId="103" xfId="50" applyFont="1" applyBorder="1" applyAlignment="1">
      <alignment horizontal="center" vertical="center"/>
    </xf>
    <xf numFmtId="0" fontId="77" fillId="0" borderId="98" xfId="50" applyFont="1" applyBorder="1" applyAlignment="1">
      <alignment horizontal="center" vertical="center"/>
    </xf>
    <xf numFmtId="0" fontId="77" fillId="0" borderId="105" xfId="50" applyFont="1" applyBorder="1" applyAlignment="1">
      <alignment horizontal="center" vertical="center"/>
    </xf>
    <xf numFmtId="0" fontId="77" fillId="0" borderId="65" xfId="50" applyFont="1" applyBorder="1" applyAlignment="1">
      <alignment horizontal="center" vertical="center"/>
    </xf>
    <xf numFmtId="0" fontId="77" fillId="0" borderId="0" xfId="50" applyFont="1" applyAlignment="1">
      <alignment horizontal="center" vertical="center"/>
    </xf>
    <xf numFmtId="0" fontId="77" fillId="0" borderId="81" xfId="50" applyFont="1" applyBorder="1" applyAlignment="1">
      <alignment horizontal="center" vertical="center"/>
    </xf>
    <xf numFmtId="0" fontId="77" fillId="0" borderId="48" xfId="50" applyFont="1" applyBorder="1" applyAlignment="1">
      <alignment horizontal="center" vertical="center"/>
    </xf>
    <xf numFmtId="9" fontId="77" fillId="0" borderId="0" xfId="31" applyFont="1" applyBorder="1" applyAlignment="1">
      <alignment horizontal="center" vertical="center"/>
    </xf>
    <xf numFmtId="9" fontId="77" fillId="0" borderId="54" xfId="31" applyFont="1" applyBorder="1" applyAlignment="1">
      <alignment horizontal="center" vertical="center"/>
    </xf>
    <xf numFmtId="9" fontId="77" fillId="0" borderId="48" xfId="31" applyFont="1" applyBorder="1" applyAlignment="1">
      <alignment horizontal="center" vertical="center"/>
    </xf>
    <xf numFmtId="9" fontId="77" fillId="0" borderId="74" xfId="31" applyFont="1" applyBorder="1" applyAlignment="1">
      <alignment horizontal="center" vertical="center"/>
    </xf>
    <xf numFmtId="0" fontId="77" fillId="0" borderId="67" xfId="50" applyFont="1" applyBorder="1" applyAlignment="1">
      <alignment horizontal="center" vertical="center"/>
    </xf>
    <xf numFmtId="0" fontId="77" fillId="0" borderId="85" xfId="50" applyFont="1" applyBorder="1" applyAlignment="1">
      <alignment horizontal="center" vertical="center"/>
    </xf>
    <xf numFmtId="176" fontId="77" fillId="0" borderId="60" xfId="50" applyNumberFormat="1" applyFont="1" applyBorder="1" applyAlignment="1">
      <alignment horizontal="center" vertical="center"/>
    </xf>
    <xf numFmtId="176" fontId="77" fillId="0" borderId="44" xfId="50" applyNumberFormat="1" applyFont="1" applyBorder="1" applyAlignment="1">
      <alignment horizontal="center" vertical="center"/>
    </xf>
    <xf numFmtId="176" fontId="77" fillId="0" borderId="86" xfId="50" applyNumberFormat="1" applyFont="1" applyBorder="1" applyAlignment="1">
      <alignment horizontal="center" vertical="center"/>
    </xf>
    <xf numFmtId="176" fontId="77" fillId="0" borderId="79" xfId="50" applyNumberFormat="1" applyFont="1" applyBorder="1" applyAlignment="1">
      <alignment horizontal="center" vertical="center"/>
    </xf>
    <xf numFmtId="177" fontId="77" fillId="0" borderId="44" xfId="50" applyNumberFormat="1" applyFont="1" applyBorder="1" applyAlignment="1">
      <alignment horizontal="center" vertical="center"/>
    </xf>
    <xf numFmtId="177" fontId="77" fillId="0" borderId="45" xfId="50" applyNumberFormat="1" applyFont="1" applyBorder="1" applyAlignment="1">
      <alignment horizontal="center" vertical="center"/>
    </xf>
    <xf numFmtId="177" fontId="77" fillId="0" borderId="79" xfId="50" applyNumberFormat="1" applyFont="1" applyBorder="1" applyAlignment="1">
      <alignment horizontal="center" vertical="center"/>
    </xf>
    <xf numFmtId="177" fontId="77" fillId="0" borderId="87" xfId="50" applyNumberFormat="1" applyFont="1" applyBorder="1" applyAlignment="1">
      <alignment horizontal="center" vertical="center"/>
    </xf>
    <xf numFmtId="0" fontId="78" fillId="0" borderId="63" xfId="50" applyFont="1" applyBorder="1" applyAlignment="1">
      <alignment horizontal="center" vertical="center"/>
    </xf>
    <xf numFmtId="0" fontId="78" fillId="0" borderId="46" xfId="50" applyFont="1" applyBorder="1" applyAlignment="1">
      <alignment horizontal="center" vertical="center"/>
    </xf>
    <xf numFmtId="9" fontId="77" fillId="0" borderId="46" xfId="31" applyFont="1" applyBorder="1" applyAlignment="1">
      <alignment horizontal="center" vertical="center"/>
    </xf>
    <xf numFmtId="9" fontId="77" fillId="0" borderId="47" xfId="31" applyFont="1" applyBorder="1" applyAlignment="1">
      <alignment horizontal="center" vertical="center"/>
    </xf>
    <xf numFmtId="9" fontId="78" fillId="0" borderId="63" xfId="31" applyFont="1" applyBorder="1" applyAlignment="1">
      <alignment horizontal="center" vertical="center"/>
    </xf>
    <xf numFmtId="9" fontId="78" fillId="0" borderId="46" xfId="31" applyFont="1" applyBorder="1" applyAlignment="1">
      <alignment horizontal="center" vertical="center"/>
    </xf>
    <xf numFmtId="0" fontId="77" fillId="0" borderId="60" xfId="50" applyFont="1" applyBorder="1" applyAlignment="1">
      <alignment horizontal="center" vertical="center"/>
    </xf>
    <xf numFmtId="0" fontId="77" fillId="0" borderId="44" xfId="50" applyFont="1" applyBorder="1" applyAlignment="1">
      <alignment horizontal="center" vertical="center"/>
    </xf>
    <xf numFmtId="0" fontId="77" fillId="0" borderId="45" xfId="50" applyFont="1" applyBorder="1" applyAlignment="1">
      <alignment horizontal="center" vertical="center"/>
    </xf>
    <xf numFmtId="0" fontId="77" fillId="0" borderId="54" xfId="50" applyFont="1" applyBorder="1" applyAlignment="1">
      <alignment horizontal="center" vertical="center"/>
    </xf>
    <xf numFmtId="0" fontId="77" fillId="0" borderId="74" xfId="50" applyFont="1" applyBorder="1" applyAlignment="1">
      <alignment horizontal="center" vertical="center"/>
    </xf>
    <xf numFmtId="0" fontId="77" fillId="0" borderId="66" xfId="50" applyFont="1" applyBorder="1" applyAlignment="1">
      <alignment horizontal="center" vertical="center"/>
    </xf>
    <xf numFmtId="0" fontId="77" fillId="0" borderId="100" xfId="50" applyFont="1" applyBorder="1" applyAlignment="1">
      <alignment horizontal="center" vertical="center"/>
    </xf>
    <xf numFmtId="0" fontId="77" fillId="0" borderId="26" xfId="50" applyFont="1" applyBorder="1" applyAlignment="1">
      <alignment horizontal="center" vertical="center"/>
    </xf>
    <xf numFmtId="0" fontId="77" fillId="0" borderId="82" xfId="50" applyFont="1" applyBorder="1" applyAlignment="1">
      <alignment horizontal="center" vertical="center"/>
    </xf>
    <xf numFmtId="0" fontId="77" fillId="0" borderId="80" xfId="50" applyFont="1" applyBorder="1" applyAlignment="1">
      <alignment horizontal="center" vertical="center"/>
    </xf>
    <xf numFmtId="0" fontId="77" fillId="0" borderId="27" xfId="50" applyFont="1" applyBorder="1" applyAlignment="1">
      <alignment horizontal="center" vertical="center"/>
    </xf>
    <xf numFmtId="0" fontId="80" fillId="0" borderId="73" xfId="50" applyFont="1" applyBorder="1" applyAlignment="1">
      <alignment horizontal="center" vertical="center"/>
    </xf>
    <xf numFmtId="0" fontId="80" fillId="0" borderId="41" xfId="50" applyFont="1" applyBorder="1" applyAlignment="1">
      <alignment horizontal="center" vertical="center"/>
    </xf>
    <xf numFmtId="0" fontId="80" fillId="0" borderId="30" xfId="50" applyFont="1" applyBorder="1" applyAlignment="1">
      <alignment horizontal="center" vertical="center"/>
    </xf>
    <xf numFmtId="176" fontId="79" fillId="0" borderId="60" xfId="50" applyNumberFormat="1" applyFont="1" applyBorder="1" applyAlignment="1">
      <alignment horizontal="center" vertical="center"/>
    </xf>
    <xf numFmtId="176" fontId="79" fillId="0" borderId="44" xfId="50" applyNumberFormat="1" applyFont="1" applyBorder="1" applyAlignment="1">
      <alignment horizontal="center" vertical="center"/>
    </xf>
    <xf numFmtId="176" fontId="79" fillId="0" borderId="86" xfId="50" applyNumberFormat="1" applyFont="1" applyBorder="1" applyAlignment="1">
      <alignment horizontal="center" vertical="center"/>
    </xf>
    <xf numFmtId="176" fontId="79" fillId="0" borderId="79" xfId="50" applyNumberFormat="1" applyFont="1" applyBorder="1" applyAlignment="1">
      <alignment horizontal="center" vertical="center"/>
    </xf>
    <xf numFmtId="177" fontId="79" fillId="0" borderId="44" xfId="50" applyNumberFormat="1" applyFont="1" applyBorder="1" applyAlignment="1">
      <alignment horizontal="center" vertical="center"/>
    </xf>
    <xf numFmtId="177" fontId="79" fillId="0" borderId="45" xfId="50" applyNumberFormat="1" applyFont="1" applyBorder="1" applyAlignment="1">
      <alignment horizontal="center" vertical="center"/>
    </xf>
    <xf numFmtId="177" fontId="79" fillId="0" borderId="79" xfId="50" applyNumberFormat="1" applyFont="1" applyBorder="1" applyAlignment="1">
      <alignment horizontal="center" vertical="center"/>
    </xf>
    <xf numFmtId="177" fontId="79" fillId="0" borderId="87" xfId="50" applyNumberFormat="1" applyFont="1" applyBorder="1" applyAlignment="1">
      <alignment horizontal="center" vertical="center"/>
    </xf>
    <xf numFmtId="0" fontId="81" fillId="0" borderId="63" xfId="50" applyFont="1" applyBorder="1" applyAlignment="1">
      <alignment horizontal="center" vertical="center"/>
    </xf>
    <xf numFmtId="0" fontId="81" fillId="0" borderId="46" xfId="50" applyFont="1" applyBorder="1" applyAlignment="1">
      <alignment horizontal="center" vertical="center"/>
    </xf>
    <xf numFmtId="9" fontId="79" fillId="0" borderId="46" xfId="31" applyFont="1" applyBorder="1" applyAlignment="1">
      <alignment horizontal="center" vertical="center"/>
    </xf>
    <xf numFmtId="9" fontId="79" fillId="0" borderId="47" xfId="31" applyFont="1" applyBorder="1" applyAlignment="1">
      <alignment horizontal="center" vertical="center"/>
    </xf>
    <xf numFmtId="9" fontId="81" fillId="0" borderId="63" xfId="31" applyFont="1" applyBorder="1" applyAlignment="1">
      <alignment horizontal="center" vertical="center"/>
    </xf>
    <xf numFmtId="9" fontId="81" fillId="0" borderId="46" xfId="31" applyFont="1" applyBorder="1" applyAlignment="1">
      <alignment horizontal="center" vertical="center"/>
    </xf>
    <xf numFmtId="9" fontId="79" fillId="0" borderId="0" xfId="31" applyFont="1" applyBorder="1" applyAlignment="1">
      <alignment horizontal="center" vertical="center"/>
    </xf>
    <xf numFmtId="9" fontId="79" fillId="0" borderId="54" xfId="31" applyFont="1" applyBorder="1" applyAlignment="1">
      <alignment horizontal="center" vertical="center"/>
    </xf>
    <xf numFmtId="9" fontId="79" fillId="0" borderId="48" xfId="31" applyFont="1" applyBorder="1" applyAlignment="1">
      <alignment horizontal="center" vertical="center"/>
    </xf>
    <xf numFmtId="9" fontId="79" fillId="0" borderId="74" xfId="31" applyFont="1" applyBorder="1" applyAlignment="1">
      <alignment horizontal="center" vertical="center"/>
    </xf>
    <xf numFmtId="0" fontId="79" fillId="0" borderId="85" xfId="50" applyFont="1" applyBorder="1" applyAlignment="1">
      <alignment horizontal="center" vertical="center"/>
    </xf>
    <xf numFmtId="0" fontId="79" fillId="0" borderId="68" xfId="50" applyFont="1" applyBorder="1" applyAlignment="1">
      <alignment horizontal="center" vertical="center"/>
    </xf>
    <xf numFmtId="0" fontId="79" fillId="0" borderId="66" xfId="50" applyFont="1" applyBorder="1" applyAlignment="1">
      <alignment horizontal="center" vertical="center"/>
    </xf>
    <xf numFmtId="0" fontId="79" fillId="0" borderId="100" xfId="50" applyFont="1" applyBorder="1" applyAlignment="1">
      <alignment horizontal="center" vertical="center"/>
    </xf>
    <xf numFmtId="0" fontId="79" fillId="0" borderId="26" xfId="50" applyFont="1" applyBorder="1" applyAlignment="1">
      <alignment horizontal="center" vertical="center"/>
    </xf>
    <xf numFmtId="0" fontId="79" fillId="0" borderId="82" xfId="50" applyFont="1" applyBorder="1" applyAlignment="1">
      <alignment horizontal="center" vertical="center"/>
    </xf>
    <xf numFmtId="0" fontId="79" fillId="0" borderId="80" xfId="50" applyFont="1" applyBorder="1" applyAlignment="1">
      <alignment horizontal="center" vertical="center"/>
    </xf>
    <xf numFmtId="0" fontId="79" fillId="0" borderId="27" xfId="50" applyFont="1" applyBorder="1" applyAlignment="1">
      <alignment horizontal="center" vertical="center"/>
    </xf>
    <xf numFmtId="0" fontId="79" fillId="0" borderId="101" xfId="50" applyFont="1" applyBorder="1" applyAlignment="1">
      <alignment horizontal="center" vertical="center"/>
    </xf>
    <xf numFmtId="0" fontId="79" fillId="0" borderId="92" xfId="50" applyFont="1" applyBorder="1" applyAlignment="1">
      <alignment horizontal="center" vertical="center"/>
    </xf>
    <xf numFmtId="0" fontId="79" fillId="0" borderId="93" xfId="50" applyFont="1" applyBorder="1" applyAlignment="1">
      <alignment horizontal="center" vertical="center"/>
    </xf>
    <xf numFmtId="0" fontId="79" fillId="0" borderId="102" xfId="50" applyFont="1" applyBorder="1" applyAlignment="1">
      <alignment horizontal="center" vertical="center"/>
    </xf>
    <xf numFmtId="0" fontId="79" fillId="0" borderId="95" xfId="50" applyFont="1" applyBorder="1" applyAlignment="1">
      <alignment horizontal="center" vertical="center"/>
    </xf>
    <xf numFmtId="0" fontId="79" fillId="0" borderId="96" xfId="50" applyFont="1" applyBorder="1" applyAlignment="1">
      <alignment horizontal="center" vertical="center"/>
    </xf>
    <xf numFmtId="0" fontId="79" fillId="0" borderId="103" xfId="50" applyFont="1" applyBorder="1" applyAlignment="1">
      <alignment horizontal="center" vertical="center"/>
    </xf>
    <xf numFmtId="0" fontId="79" fillId="0" borderId="98" xfId="50" applyFont="1" applyBorder="1" applyAlignment="1">
      <alignment horizontal="center" vertical="center"/>
    </xf>
    <xf numFmtId="0" fontId="79" fillId="0" borderId="99" xfId="50" applyFont="1" applyBorder="1" applyAlignment="1">
      <alignment horizontal="center" vertical="center"/>
    </xf>
    <xf numFmtId="0" fontId="79" fillId="0" borderId="67" xfId="50" applyFont="1" applyBorder="1" applyAlignment="1">
      <alignment horizontal="center" vertical="center"/>
    </xf>
    <xf numFmtId="0" fontId="48" fillId="0" borderId="73" xfId="50" applyFont="1" applyBorder="1" applyAlignment="1">
      <alignment horizontal="center" vertical="center"/>
    </xf>
    <xf numFmtId="0" fontId="48" fillId="0" borderId="41" xfId="50" applyFont="1" applyBorder="1" applyAlignment="1">
      <alignment horizontal="center" vertical="center"/>
    </xf>
    <xf numFmtId="0" fontId="48" fillId="0" borderId="30" xfId="50" applyFont="1" applyBorder="1" applyAlignment="1">
      <alignment horizontal="center" vertical="center"/>
    </xf>
    <xf numFmtId="176" fontId="32" fillId="0" borderId="60" xfId="50" applyNumberFormat="1" applyFont="1" applyBorder="1" applyAlignment="1">
      <alignment horizontal="center" vertical="center"/>
    </xf>
    <xf numFmtId="176" fontId="32" fillId="0" borderId="44" xfId="50" applyNumberFormat="1" applyFont="1" applyBorder="1" applyAlignment="1">
      <alignment horizontal="center" vertical="center"/>
    </xf>
    <xf numFmtId="176" fontId="32" fillId="0" borderId="86" xfId="50" applyNumberFormat="1" applyFont="1" applyBorder="1" applyAlignment="1">
      <alignment horizontal="center" vertical="center"/>
    </xf>
    <xf numFmtId="176" fontId="32" fillId="0" borderId="79" xfId="50" applyNumberFormat="1" applyFont="1" applyBorder="1" applyAlignment="1">
      <alignment horizontal="center" vertical="center"/>
    </xf>
    <xf numFmtId="177" fontId="32" fillId="0" borderId="44" xfId="50" applyNumberFormat="1" applyFont="1" applyBorder="1" applyAlignment="1">
      <alignment horizontal="center" vertical="center"/>
    </xf>
    <xf numFmtId="177" fontId="32" fillId="0" borderId="45" xfId="50" applyNumberFormat="1" applyFont="1" applyBorder="1" applyAlignment="1">
      <alignment horizontal="center" vertical="center"/>
    </xf>
    <xf numFmtId="177" fontId="32" fillId="0" borderId="79" xfId="50" applyNumberFormat="1" applyFont="1" applyBorder="1" applyAlignment="1">
      <alignment horizontal="center" vertical="center"/>
    </xf>
    <xf numFmtId="177" fontId="32" fillId="0" borderId="87" xfId="50" applyNumberFormat="1" applyFont="1" applyBorder="1" applyAlignment="1">
      <alignment horizontal="center" vertical="center"/>
    </xf>
    <xf numFmtId="0" fontId="34" fillId="0" borderId="63" xfId="50" applyFont="1" applyBorder="1" applyAlignment="1">
      <alignment horizontal="center" vertical="center"/>
    </xf>
    <xf numFmtId="0" fontId="34" fillId="0" borderId="46" xfId="50" applyFont="1" applyBorder="1" applyAlignment="1">
      <alignment horizontal="center" vertical="center"/>
    </xf>
    <xf numFmtId="9" fontId="32" fillId="0" borderId="46" xfId="31" applyFont="1" applyBorder="1" applyAlignment="1">
      <alignment horizontal="center" vertical="center"/>
    </xf>
    <xf numFmtId="9" fontId="32" fillId="0" borderId="47" xfId="31" applyFont="1" applyBorder="1" applyAlignment="1">
      <alignment horizontal="center" vertical="center"/>
    </xf>
    <xf numFmtId="9" fontId="34" fillId="0" borderId="63" xfId="31" applyFont="1" applyBorder="1" applyAlignment="1">
      <alignment horizontal="center" vertical="center"/>
    </xf>
    <xf numFmtId="9" fontId="34" fillId="0" borderId="46" xfId="31" applyFont="1" applyBorder="1" applyAlignment="1">
      <alignment horizontal="center" vertical="center"/>
    </xf>
    <xf numFmtId="0" fontId="32" fillId="0" borderId="65" xfId="50" applyFont="1" applyBorder="1" applyAlignment="1">
      <alignment horizontal="center" vertical="center"/>
    </xf>
    <xf numFmtId="0" fontId="32" fillId="0" borderId="81" xfId="50" applyFont="1" applyBorder="1" applyAlignment="1">
      <alignment horizontal="center" vertical="center"/>
    </xf>
    <xf numFmtId="0" fontId="32" fillId="0" borderId="68" xfId="50" applyFont="1" applyBorder="1" applyAlignment="1">
      <alignment horizontal="center" vertical="center"/>
    </xf>
    <xf numFmtId="0" fontId="32" fillId="0" borderId="60" xfId="50" applyFont="1" applyBorder="1" applyAlignment="1">
      <alignment horizontal="center" vertical="center" wrapText="1"/>
    </xf>
    <xf numFmtId="0" fontId="32" fillId="0" borderId="91" xfId="50" applyFont="1" applyBorder="1" applyAlignment="1">
      <alignment horizontal="center" vertical="center"/>
    </xf>
    <xf numFmtId="0" fontId="32" fillId="0" borderId="92" xfId="50" applyFont="1" applyBorder="1" applyAlignment="1">
      <alignment horizontal="center" vertical="center"/>
    </xf>
    <xf numFmtId="0" fontId="32" fillId="0" borderId="93" xfId="50" applyFont="1" applyBorder="1" applyAlignment="1">
      <alignment horizontal="center" vertical="center"/>
    </xf>
    <xf numFmtId="0" fontId="32" fillId="0" borderId="94" xfId="50" applyFont="1" applyBorder="1" applyAlignment="1">
      <alignment horizontal="center" vertical="center"/>
    </xf>
    <xf numFmtId="0" fontId="32" fillId="0" borderId="95" xfId="50" applyFont="1" applyBorder="1" applyAlignment="1">
      <alignment horizontal="center" vertical="center"/>
    </xf>
    <xf numFmtId="0" fontId="32" fillId="0" borderId="96" xfId="50" applyFont="1" applyBorder="1" applyAlignment="1">
      <alignment horizontal="center" vertical="center"/>
    </xf>
    <xf numFmtId="0" fontId="32" fillId="0" borderId="97" xfId="50" applyFont="1" applyBorder="1" applyAlignment="1">
      <alignment horizontal="center" vertical="center"/>
    </xf>
    <xf numFmtId="0" fontId="32" fillId="0" borderId="98" xfId="50" applyFont="1" applyBorder="1" applyAlignment="1">
      <alignment horizontal="center" vertical="center"/>
    </xf>
    <xf numFmtId="0" fontId="32" fillId="0" borderId="99" xfId="50" applyFont="1" applyBorder="1" applyAlignment="1">
      <alignment horizontal="center" vertical="center"/>
    </xf>
    <xf numFmtId="0" fontId="32" fillId="0" borderId="60" xfId="50" applyFont="1" applyBorder="1" applyAlignment="1">
      <alignment horizontal="center" vertical="center"/>
    </xf>
    <xf numFmtId="0" fontId="32" fillId="0" borderId="90" xfId="50" applyFont="1" applyBorder="1" applyAlignment="1">
      <alignment horizontal="center" vertical="center"/>
    </xf>
    <xf numFmtId="0" fontId="73" fillId="0" borderId="11" xfId="50" applyFont="1" applyBorder="1" applyAlignment="1">
      <alignment horizontal="center" vertical="center"/>
    </xf>
    <xf numFmtId="0" fontId="73" fillId="0" borderId="16" xfId="50" applyFont="1" applyBorder="1" applyAlignment="1">
      <alignment horizontal="center" vertical="center"/>
    </xf>
    <xf numFmtId="0" fontId="32" fillId="0" borderId="102" xfId="50" applyFont="1" applyBorder="1" applyAlignment="1">
      <alignment horizontal="center" vertical="center"/>
    </xf>
    <xf numFmtId="0" fontId="32" fillId="0" borderId="104" xfId="50" applyFont="1" applyBorder="1" applyAlignment="1">
      <alignment horizontal="center" vertical="center"/>
    </xf>
    <xf numFmtId="0" fontId="32" fillId="0" borderId="103" xfId="50" applyFont="1" applyBorder="1" applyAlignment="1">
      <alignment horizontal="center" vertical="center"/>
    </xf>
    <xf numFmtId="0" fontId="32" fillId="0" borderId="105" xfId="50" applyFont="1" applyBorder="1" applyAlignment="1">
      <alignment horizontal="center" vertical="center"/>
    </xf>
    <xf numFmtId="0" fontId="32" fillId="0" borderId="64" xfId="50" applyFont="1" applyBorder="1" applyAlignment="1">
      <alignment horizontal="center" vertical="center"/>
    </xf>
    <xf numFmtId="0" fontId="32" fillId="0" borderId="52" xfId="50" applyFont="1" applyBorder="1" applyAlignment="1">
      <alignment horizontal="center" vertical="center"/>
    </xf>
    <xf numFmtId="0" fontId="32" fillId="0" borderId="106" xfId="50" applyFont="1" applyBorder="1" applyAlignment="1">
      <alignment horizontal="center" vertical="center"/>
    </xf>
    <xf numFmtId="0" fontId="32" fillId="0" borderId="70" xfId="50" applyFont="1" applyBorder="1" applyAlignment="1">
      <alignment horizontal="center" vertical="center"/>
    </xf>
    <xf numFmtId="0" fontId="79" fillId="0" borderId="91" xfId="50" applyFont="1" applyBorder="1" applyAlignment="1">
      <alignment horizontal="center" vertical="center"/>
    </xf>
    <xf numFmtId="0" fontId="79" fillId="0" borderId="94" xfId="50" applyFont="1" applyBorder="1" applyAlignment="1">
      <alignment horizontal="center" vertical="center"/>
    </xf>
    <xf numFmtId="0" fontId="79" fillId="0" borderId="97" xfId="50" applyFont="1" applyBorder="1" applyAlignment="1">
      <alignment horizontal="center" vertical="center"/>
    </xf>
    <xf numFmtId="0" fontId="32" fillId="0" borderId="66" xfId="50" applyFont="1" applyBorder="1" applyAlignment="1">
      <alignment horizontal="center" vertical="center"/>
    </xf>
    <xf numFmtId="0" fontId="32" fillId="0" borderId="100" xfId="50" applyFont="1" applyBorder="1" applyAlignment="1">
      <alignment horizontal="center" vertical="center"/>
    </xf>
    <xf numFmtId="0" fontId="77" fillId="0" borderId="101" xfId="50" applyFont="1" applyBorder="1" applyAlignment="1">
      <alignment horizontal="center" vertical="center"/>
    </xf>
    <xf numFmtId="0" fontId="77" fillId="0" borderId="92" xfId="50" applyFont="1" applyBorder="1" applyAlignment="1">
      <alignment horizontal="center" vertical="center"/>
    </xf>
    <xf numFmtId="0" fontId="77" fillId="0" borderId="93" xfId="50" applyFont="1" applyBorder="1" applyAlignment="1">
      <alignment horizontal="center" vertical="center"/>
    </xf>
    <xf numFmtId="0" fontId="77" fillId="0" borderId="96" xfId="50" applyFont="1" applyBorder="1" applyAlignment="1">
      <alignment horizontal="center" vertical="center"/>
    </xf>
    <xf numFmtId="0" fontId="77" fillId="0" borderId="99" xfId="50" applyFont="1" applyBorder="1" applyAlignment="1">
      <alignment horizontal="center" vertical="center"/>
    </xf>
    <xf numFmtId="0" fontId="75" fillId="0" borderId="11" xfId="50" applyFont="1" applyBorder="1" applyAlignment="1">
      <alignment horizontal="center" vertical="center"/>
    </xf>
    <xf numFmtId="0" fontId="75" fillId="0" borderId="16" xfId="50" applyFont="1" applyBorder="1" applyAlignment="1">
      <alignment horizontal="center" vertical="center"/>
    </xf>
    <xf numFmtId="0" fontId="77" fillId="0" borderId="64" xfId="50" applyFont="1" applyBorder="1" applyAlignment="1">
      <alignment horizontal="center" vertical="center"/>
    </xf>
    <xf numFmtId="0" fontId="77" fillId="0" borderId="52" xfId="50" applyFont="1" applyBorder="1" applyAlignment="1">
      <alignment horizontal="center" vertical="center"/>
    </xf>
    <xf numFmtId="0" fontId="77" fillId="0" borderId="106" xfId="50" applyFont="1" applyBorder="1" applyAlignment="1">
      <alignment horizontal="center" vertical="center"/>
    </xf>
    <xf numFmtId="0" fontId="77" fillId="0" borderId="70" xfId="50" applyFont="1" applyBorder="1" applyAlignment="1">
      <alignment horizontal="center" vertical="center"/>
    </xf>
    <xf numFmtId="0" fontId="77" fillId="0" borderId="53" xfId="50" applyFont="1" applyBorder="1" applyAlignment="1">
      <alignment horizontal="center" vertical="center"/>
    </xf>
    <xf numFmtId="0" fontId="79" fillId="0" borderId="70" xfId="50" applyFont="1" applyBorder="1" applyAlignment="1">
      <alignment horizontal="center" vertical="center"/>
    </xf>
    <xf numFmtId="0" fontId="79" fillId="0" borderId="52" xfId="50" applyFont="1" applyBorder="1" applyAlignment="1">
      <alignment horizontal="center" vertical="center"/>
    </xf>
    <xf numFmtId="0" fontId="79" fillId="0" borderId="53" xfId="50" applyFont="1" applyBorder="1" applyAlignment="1">
      <alignment horizontal="center" vertical="center"/>
    </xf>
    <xf numFmtId="0" fontId="32" fillId="24" borderId="49" xfId="50" applyFont="1" applyFill="1" applyBorder="1" applyAlignment="1">
      <alignment horizontal="center" vertical="center"/>
    </xf>
    <xf numFmtId="0" fontId="32" fillId="24" borderId="88" xfId="50" applyFont="1" applyFill="1" applyBorder="1" applyAlignment="1">
      <alignment horizontal="center" vertical="center"/>
    </xf>
    <xf numFmtId="0" fontId="32" fillId="24" borderId="89" xfId="50" applyFont="1" applyFill="1" applyBorder="1" applyAlignment="1">
      <alignment horizontal="center" vertical="center"/>
    </xf>
    <xf numFmtId="0" fontId="79" fillId="0" borderId="60" xfId="50" applyFont="1" applyBorder="1" applyAlignment="1">
      <alignment horizontal="center" vertical="center" wrapText="1"/>
    </xf>
    <xf numFmtId="0" fontId="79" fillId="0" borderId="106" xfId="50" applyFont="1" applyBorder="1" applyAlignment="1">
      <alignment horizontal="center" vertical="center"/>
    </xf>
    <xf numFmtId="0" fontId="32" fillId="0" borderId="112" xfId="50" applyFont="1" applyBorder="1" applyAlignment="1">
      <alignment horizontal="center" vertical="center"/>
    </xf>
    <xf numFmtId="0" fontId="32" fillId="0" borderId="111" xfId="50" applyFont="1" applyBorder="1" applyAlignment="1">
      <alignment horizontal="center" vertical="center"/>
    </xf>
    <xf numFmtId="0" fontId="37" fillId="0" borderId="11" xfId="50" applyFont="1" applyBorder="1" applyAlignment="1">
      <alignment horizontal="center" vertical="center"/>
    </xf>
    <xf numFmtId="0" fontId="37" fillId="0" borderId="16" xfId="50" applyFont="1" applyBorder="1" applyAlignment="1">
      <alignment horizontal="center" vertical="center"/>
    </xf>
    <xf numFmtId="0" fontId="37" fillId="0" borderId="61" xfId="50" applyFont="1" applyBorder="1" applyAlignment="1">
      <alignment horizontal="center" vertical="center"/>
    </xf>
    <xf numFmtId="0" fontId="37" fillId="0" borderId="69" xfId="50" applyFont="1" applyBorder="1" applyAlignment="1">
      <alignment horizontal="center" vertical="center"/>
    </xf>
    <xf numFmtId="0" fontId="37" fillId="0" borderId="67" xfId="50" applyFont="1" applyBorder="1" applyAlignment="1">
      <alignment horizontal="center" vertical="center"/>
    </xf>
    <xf numFmtId="0" fontId="37" fillId="0" borderId="85" xfId="50" applyFont="1" applyBorder="1" applyAlignment="1">
      <alignment horizontal="center" vertical="center"/>
    </xf>
    <xf numFmtId="0" fontId="37" fillId="0" borderId="70" xfId="50" applyFont="1" applyBorder="1" applyAlignment="1">
      <alignment horizontal="center" vertical="center"/>
    </xf>
    <xf numFmtId="0" fontId="75" fillId="0" borderId="107" xfId="50" applyFont="1" applyBorder="1" applyAlignment="1">
      <alignment horizontal="center" vertical="center"/>
    </xf>
    <xf numFmtId="0" fontId="75" fillId="0" borderId="108" xfId="50" applyFont="1" applyBorder="1" applyAlignment="1">
      <alignment horizontal="center" vertical="center"/>
    </xf>
    <xf numFmtId="0" fontId="75" fillId="0" borderId="109" xfId="50" applyFont="1" applyBorder="1" applyAlignment="1">
      <alignment horizontal="center" vertical="center"/>
    </xf>
    <xf numFmtId="0" fontId="75" fillId="0" borderId="100" xfId="50" applyFont="1" applyBorder="1" applyAlignment="1">
      <alignment horizontal="center" vertical="center"/>
    </xf>
    <xf numFmtId="0" fontId="75" fillId="0" borderId="26" xfId="50" applyFont="1" applyBorder="1" applyAlignment="1">
      <alignment horizontal="center" vertical="center"/>
    </xf>
    <xf numFmtId="0" fontId="75" fillId="0" borderId="80" xfId="50" applyFont="1" applyBorder="1" applyAlignment="1">
      <alignment horizontal="center" vertical="center"/>
    </xf>
    <xf numFmtId="0" fontId="75" fillId="0" borderId="27" xfId="50" applyFont="1" applyBorder="1" applyAlignment="1">
      <alignment horizontal="center" vertical="center"/>
    </xf>
    <xf numFmtId="0" fontId="75" fillId="0" borderId="102" xfId="50" applyFont="1" applyBorder="1" applyAlignment="1">
      <alignment horizontal="center" vertical="center"/>
    </xf>
    <xf numFmtId="0" fontId="75" fillId="0" borderId="95" xfId="50" applyFont="1" applyBorder="1" applyAlignment="1">
      <alignment horizontal="center" vertical="center"/>
    </xf>
    <xf numFmtId="0" fontId="75" fillId="0" borderId="103" xfId="50" applyFont="1" applyBorder="1" applyAlignment="1">
      <alignment horizontal="center" vertical="center"/>
    </xf>
    <xf numFmtId="0" fontId="75" fillId="0" borderId="98" xfId="50" applyFont="1" applyBorder="1" applyAlignment="1">
      <alignment horizontal="center" vertical="center"/>
    </xf>
    <xf numFmtId="0" fontId="75" fillId="0" borderId="67" xfId="50" applyFont="1" applyBorder="1" applyAlignment="1">
      <alignment horizontal="center" vertical="center"/>
    </xf>
    <xf numFmtId="0" fontId="75" fillId="0" borderId="85" xfId="50" applyFont="1" applyBorder="1" applyAlignment="1">
      <alignment horizontal="center" vertical="center"/>
    </xf>
    <xf numFmtId="0" fontId="37" fillId="0" borderId="107" xfId="50" applyFont="1" applyBorder="1" applyAlignment="1">
      <alignment horizontal="center" vertical="center" wrapText="1"/>
    </xf>
    <xf numFmtId="0" fontId="37" fillId="0" borderId="108" xfId="50" applyFont="1" applyBorder="1" applyAlignment="1">
      <alignment horizontal="center" vertical="center"/>
    </xf>
    <xf numFmtId="0" fontId="37" fillId="0" borderId="109" xfId="50" applyFont="1" applyBorder="1" applyAlignment="1">
      <alignment horizontal="center" vertical="center"/>
    </xf>
    <xf numFmtId="0" fontId="37" fillId="0" borderId="10" xfId="50" applyFont="1" applyBorder="1" applyAlignment="1">
      <alignment horizontal="center" vertical="center"/>
    </xf>
    <xf numFmtId="0" fontId="37" fillId="0" borderId="15" xfId="50" applyFont="1" applyBorder="1" applyAlignment="1">
      <alignment horizontal="center" vertical="center"/>
    </xf>
    <xf numFmtId="0" fontId="37" fillId="0" borderId="101" xfId="50" applyFont="1" applyBorder="1" applyAlignment="1">
      <alignment horizontal="center" vertical="center"/>
    </xf>
    <xf numFmtId="0" fontId="37" fillId="0" borderId="92" xfId="50" applyFont="1" applyBorder="1" applyAlignment="1">
      <alignment horizontal="center" vertical="center"/>
    </xf>
    <xf numFmtId="0" fontId="37" fillId="0" borderId="93" xfId="50" applyFont="1" applyBorder="1" applyAlignment="1">
      <alignment horizontal="center" vertical="center"/>
    </xf>
    <xf numFmtId="0" fontId="37" fillId="0" borderId="102" xfId="50" applyFont="1" applyBorder="1" applyAlignment="1">
      <alignment horizontal="center" vertical="center"/>
    </xf>
    <xf numFmtId="0" fontId="37" fillId="0" borderId="95" xfId="50" applyFont="1" applyBorder="1" applyAlignment="1">
      <alignment horizontal="center" vertical="center"/>
    </xf>
    <xf numFmtId="0" fontId="37" fillId="0" borderId="96" xfId="50" applyFont="1" applyBorder="1" applyAlignment="1">
      <alignment horizontal="center" vertical="center"/>
    </xf>
    <xf numFmtId="0" fontId="37" fillId="0" borderId="103" xfId="50" applyFont="1" applyBorder="1" applyAlignment="1">
      <alignment horizontal="center" vertical="center"/>
    </xf>
    <xf numFmtId="0" fontId="37" fillId="0" borderId="98" xfId="50" applyFont="1" applyBorder="1" applyAlignment="1">
      <alignment horizontal="center" vertical="center"/>
    </xf>
    <xf numFmtId="0" fontId="37" fillId="0" borderId="99" xfId="50" applyFont="1" applyBorder="1" applyAlignment="1">
      <alignment horizontal="center" vertical="center"/>
    </xf>
    <xf numFmtId="0" fontId="37" fillId="0" borderId="60" xfId="50" applyFont="1" applyBorder="1" applyAlignment="1">
      <alignment horizontal="center" vertical="center"/>
    </xf>
    <xf numFmtId="0" fontId="37" fillId="0" borderId="44" xfId="50" applyFont="1" applyBorder="1" applyAlignment="1">
      <alignment horizontal="center" vertical="center"/>
    </xf>
    <xf numFmtId="0" fontId="37" fillId="0" borderId="90" xfId="50" applyFont="1" applyBorder="1" applyAlignment="1">
      <alignment horizontal="center" vertical="center"/>
    </xf>
    <xf numFmtId="0" fontId="37" fillId="0" borderId="83" xfId="50" applyFont="1" applyBorder="1" applyAlignment="1">
      <alignment horizontal="center" vertical="center"/>
    </xf>
    <xf numFmtId="0" fontId="37" fillId="0" borderId="66" xfId="50" applyFont="1" applyBorder="1" applyAlignment="1">
      <alignment horizontal="center" vertical="center"/>
    </xf>
    <xf numFmtId="0" fontId="37" fillId="0" borderId="73" xfId="50" applyFont="1" applyBorder="1" applyAlignment="1">
      <alignment horizontal="center" vertical="center"/>
    </xf>
    <xf numFmtId="0" fontId="73" fillId="0" borderId="107" xfId="50" applyFont="1" applyBorder="1" applyAlignment="1">
      <alignment horizontal="center" vertical="center" wrapText="1"/>
    </xf>
    <xf numFmtId="0" fontId="73" fillId="0" borderId="108" xfId="50" applyFont="1" applyBorder="1" applyAlignment="1">
      <alignment horizontal="center" vertical="center"/>
    </xf>
    <xf numFmtId="0" fontId="73" fillId="0" borderId="109" xfId="50" applyFont="1" applyBorder="1" applyAlignment="1">
      <alignment horizontal="center" vertical="center"/>
    </xf>
    <xf numFmtId="0" fontId="73" fillId="0" borderId="91" xfId="50" applyFont="1" applyBorder="1" applyAlignment="1">
      <alignment horizontal="center" vertical="center"/>
    </xf>
    <xf numFmtId="0" fontId="73" fillId="0" borderId="92" xfId="50" applyFont="1" applyBorder="1" applyAlignment="1">
      <alignment horizontal="center" vertical="center"/>
    </xf>
    <xf numFmtId="0" fontId="73" fillId="0" borderId="93" xfId="50" applyFont="1" applyBorder="1" applyAlignment="1">
      <alignment horizontal="center" vertical="center"/>
    </xf>
    <xf numFmtId="0" fontId="73" fillId="0" borderId="94" xfId="50" applyFont="1" applyBorder="1" applyAlignment="1">
      <alignment horizontal="center" vertical="center"/>
    </xf>
    <xf numFmtId="0" fontId="73" fillId="0" borderId="95" xfId="50" applyFont="1" applyBorder="1" applyAlignment="1">
      <alignment horizontal="center" vertical="center"/>
    </xf>
    <xf numFmtId="0" fontId="73" fillId="0" borderId="96" xfId="50" applyFont="1" applyBorder="1" applyAlignment="1">
      <alignment horizontal="center" vertical="center"/>
    </xf>
    <xf numFmtId="0" fontId="73" fillId="0" borderId="97" xfId="50" applyFont="1" applyBorder="1" applyAlignment="1">
      <alignment horizontal="center" vertical="center"/>
    </xf>
    <xf numFmtId="0" fontId="73" fillId="0" borderId="98" xfId="50" applyFont="1" applyBorder="1" applyAlignment="1">
      <alignment horizontal="center" vertical="center"/>
    </xf>
    <xf numFmtId="0" fontId="73" fillId="0" borderId="99" xfId="50" applyFont="1" applyBorder="1" applyAlignment="1">
      <alignment horizontal="center" vertical="center"/>
    </xf>
    <xf numFmtId="0" fontId="73" fillId="0" borderId="61" xfId="50" applyFont="1" applyBorder="1" applyAlignment="1">
      <alignment horizontal="center" vertical="center"/>
    </xf>
    <xf numFmtId="0" fontId="73" fillId="0" borderId="69" xfId="50" applyFont="1" applyBorder="1" applyAlignment="1">
      <alignment horizontal="center" vertical="center"/>
    </xf>
    <xf numFmtId="0" fontId="73" fillId="0" borderId="85" xfId="50" applyFont="1" applyBorder="1" applyAlignment="1">
      <alignment horizontal="center" vertical="center"/>
    </xf>
    <xf numFmtId="0" fontId="73" fillId="0" borderId="70" xfId="50" applyFont="1" applyBorder="1" applyAlignment="1">
      <alignment horizontal="center" vertical="center"/>
    </xf>
    <xf numFmtId="0" fontId="75" fillId="0" borderId="107" xfId="50" applyFont="1" applyBorder="1" applyAlignment="1">
      <alignment horizontal="center" vertical="center" wrapText="1"/>
    </xf>
    <xf numFmtId="0" fontId="75" fillId="0" borderId="91" xfId="50" applyFont="1" applyBorder="1" applyAlignment="1">
      <alignment horizontal="center" vertical="center"/>
    </xf>
    <xf numFmtId="0" fontId="75" fillId="0" borderId="92" xfId="50" applyFont="1" applyBorder="1" applyAlignment="1">
      <alignment horizontal="center" vertical="center"/>
    </xf>
    <xf numFmtId="0" fontId="75" fillId="0" borderId="93" xfId="50" applyFont="1" applyBorder="1" applyAlignment="1">
      <alignment horizontal="center" vertical="center"/>
    </xf>
    <xf numFmtId="0" fontId="75" fillId="0" borderId="94" xfId="50" applyFont="1" applyBorder="1" applyAlignment="1">
      <alignment horizontal="center" vertical="center"/>
    </xf>
    <xf numFmtId="0" fontId="75" fillId="0" borderId="96" xfId="50" applyFont="1" applyBorder="1" applyAlignment="1">
      <alignment horizontal="center" vertical="center"/>
    </xf>
    <xf numFmtId="0" fontId="75" fillId="0" borderId="97" xfId="50" applyFont="1" applyBorder="1" applyAlignment="1">
      <alignment horizontal="center" vertical="center"/>
    </xf>
    <xf numFmtId="0" fontId="75" fillId="0" borderId="99" xfId="50" applyFont="1" applyBorder="1" applyAlignment="1">
      <alignment horizontal="center" vertical="center"/>
    </xf>
    <xf numFmtId="0" fontId="75" fillId="0" borderId="61" xfId="50" applyFont="1" applyBorder="1" applyAlignment="1">
      <alignment horizontal="center" vertical="center"/>
    </xf>
    <xf numFmtId="0" fontId="75" fillId="0" borderId="69" xfId="50" applyFont="1" applyBorder="1" applyAlignment="1">
      <alignment horizontal="center" vertical="center"/>
    </xf>
    <xf numFmtId="0" fontId="73" fillId="0" borderId="10" xfId="50" applyFont="1" applyBorder="1" applyAlignment="1">
      <alignment horizontal="center" vertical="center"/>
    </xf>
    <xf numFmtId="0" fontId="73" fillId="0" borderId="15" xfId="50" applyFont="1" applyBorder="1" applyAlignment="1">
      <alignment horizontal="center" vertical="center"/>
    </xf>
    <xf numFmtId="0" fontId="73" fillId="0" borderId="101" xfId="50" applyFont="1" applyBorder="1" applyAlignment="1">
      <alignment horizontal="center" vertical="center"/>
    </xf>
    <xf numFmtId="0" fontId="73" fillId="0" borderId="102" xfId="50" applyFont="1" applyBorder="1" applyAlignment="1">
      <alignment horizontal="center" vertical="center"/>
    </xf>
    <xf numFmtId="0" fontId="73" fillId="0" borderId="103" xfId="50" applyFont="1" applyBorder="1" applyAlignment="1">
      <alignment horizontal="center" vertical="center"/>
    </xf>
    <xf numFmtId="0" fontId="73" fillId="0" borderId="67" xfId="50" applyFont="1" applyBorder="1" applyAlignment="1">
      <alignment horizontal="center" vertical="center"/>
    </xf>
    <xf numFmtId="0" fontId="75" fillId="0" borderId="70" xfId="50" applyFont="1" applyBorder="1" applyAlignment="1">
      <alignment horizontal="center" vertical="center"/>
    </xf>
    <xf numFmtId="0" fontId="37" fillId="0" borderId="107" xfId="50" applyFont="1" applyBorder="1" applyAlignment="1">
      <alignment horizontal="center" vertical="center"/>
    </xf>
    <xf numFmtId="0" fontId="37" fillId="0" borderId="100" xfId="50" applyFont="1" applyBorder="1" applyAlignment="1">
      <alignment horizontal="center" vertical="center"/>
    </xf>
    <xf numFmtId="0" fontId="37" fillId="0" borderId="26" xfId="50" applyFont="1" applyBorder="1" applyAlignment="1">
      <alignment horizontal="center" vertical="center"/>
    </xf>
    <xf numFmtId="0" fontId="37" fillId="0" borderId="80" xfId="50" applyFont="1" applyBorder="1" applyAlignment="1">
      <alignment horizontal="center" vertical="center"/>
    </xf>
    <xf numFmtId="0" fontId="37" fillId="0" borderId="27" xfId="50" applyFont="1" applyBorder="1" applyAlignment="1">
      <alignment horizontal="center" vertical="center"/>
    </xf>
    <xf numFmtId="0" fontId="69" fillId="0" borderId="66" xfId="0" applyFont="1" applyBorder="1" applyAlignment="1">
      <alignment horizontal="center" vertical="center" wrapText="1"/>
    </xf>
    <xf numFmtId="0" fontId="69" fillId="0" borderId="100" xfId="0" applyFont="1" applyBorder="1" applyAlignment="1">
      <alignment horizontal="center" vertical="center"/>
    </xf>
    <xf numFmtId="0" fontId="69" fillId="0" borderId="3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82" fillId="0" borderId="83" xfId="0" applyFont="1" applyBorder="1" applyAlignment="1">
      <alignment horizontal="center" vertical="center" wrapText="1"/>
    </xf>
    <xf numFmtId="0" fontId="82" fillId="0" borderId="44" xfId="0" applyFont="1" applyBorder="1" applyAlignment="1">
      <alignment horizontal="center" vertical="center"/>
    </xf>
    <xf numFmtId="0" fontId="82" fillId="0" borderId="45" xfId="0" applyFont="1" applyBorder="1" applyAlignment="1">
      <alignment horizontal="center" vertical="center"/>
    </xf>
    <xf numFmtId="0" fontId="82" fillId="0" borderId="78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2" fillId="0" borderId="54" xfId="0" applyFont="1" applyBorder="1" applyAlignment="1">
      <alignment horizontal="center" vertical="center"/>
    </xf>
    <xf numFmtId="0" fontId="82" fillId="0" borderId="84" xfId="0" applyFont="1" applyBorder="1" applyAlignment="1">
      <alignment horizontal="center" vertical="center"/>
    </xf>
    <xf numFmtId="0" fontId="82" fillId="0" borderId="48" xfId="0" applyFont="1" applyBorder="1" applyAlignment="1">
      <alignment horizontal="center" vertical="center"/>
    </xf>
    <xf numFmtId="0" fontId="82" fillId="0" borderId="74" xfId="0" applyFont="1" applyBorder="1" applyAlignment="1">
      <alignment horizontal="center" vertical="center"/>
    </xf>
    <xf numFmtId="0" fontId="6" fillId="0" borderId="48" xfId="70" applyFont="1" applyBorder="1" applyAlignment="1">
      <alignment horizontal="center" vertical="center"/>
    </xf>
    <xf numFmtId="0" fontId="32" fillId="0" borderId="75" xfId="50" applyFont="1" applyBorder="1" applyAlignment="1">
      <alignment horizontal="center" vertical="center"/>
    </xf>
    <xf numFmtId="0" fontId="32" fillId="0" borderId="101" xfId="50" applyFont="1" applyBorder="1" applyAlignment="1">
      <alignment horizontal="center" vertical="center"/>
    </xf>
    <xf numFmtId="0" fontId="32" fillId="0" borderId="26" xfId="50" applyFont="1" applyBorder="1" applyAlignment="1">
      <alignment horizontal="center" vertical="center"/>
    </xf>
    <xf numFmtId="0" fontId="32" fillId="0" borderId="114" xfId="50" applyFont="1" applyBorder="1" applyAlignment="1">
      <alignment horizontal="center" vertical="center"/>
    </xf>
    <xf numFmtId="0" fontId="32" fillId="0" borderId="65" xfId="50" applyFont="1" applyBorder="1" applyAlignment="1">
      <alignment horizontal="center" vertical="center" wrapText="1"/>
    </xf>
    <xf numFmtId="0" fontId="32" fillId="0" borderId="73" xfId="50" applyFont="1" applyBorder="1" applyAlignment="1">
      <alignment horizontal="center" vertical="center"/>
    </xf>
    <xf numFmtId="0" fontId="32" fillId="0" borderId="41" xfId="50" applyFont="1" applyBorder="1" applyAlignment="1">
      <alignment horizontal="center" vertical="center"/>
    </xf>
    <xf numFmtId="0" fontId="32" fillId="0" borderId="30" xfId="50" applyFont="1" applyBorder="1" applyAlignment="1">
      <alignment horizontal="center" vertical="center"/>
    </xf>
    <xf numFmtId="0" fontId="32" fillId="0" borderId="113" xfId="50" applyFont="1" applyBorder="1" applyAlignment="1">
      <alignment horizontal="center" vertical="center"/>
    </xf>
    <xf numFmtId="0" fontId="32" fillId="0" borderId="67" xfId="50" applyFont="1" applyBorder="1" applyAlignment="1">
      <alignment horizontal="center" vertical="center"/>
    </xf>
    <xf numFmtId="0" fontId="32" fillId="0" borderId="107" xfId="50" applyFont="1" applyBorder="1" applyAlignment="1">
      <alignment horizontal="center" vertical="center" wrapText="1"/>
    </xf>
    <xf numFmtId="0" fontId="32" fillId="0" borderId="108" xfId="50" applyFont="1" applyBorder="1" applyAlignment="1">
      <alignment horizontal="center" vertical="center" wrapText="1"/>
    </xf>
    <xf numFmtId="0" fontId="32" fillId="0" borderId="109" xfId="50" applyFont="1" applyBorder="1" applyAlignment="1">
      <alignment horizontal="center" vertical="center" wrapText="1"/>
    </xf>
    <xf numFmtId="0" fontId="32" fillId="0" borderId="110" xfId="50" applyFont="1" applyBorder="1" applyAlignment="1">
      <alignment horizontal="center" vertical="center"/>
    </xf>
    <xf numFmtId="0" fontId="32" fillId="0" borderId="10" xfId="50" applyFont="1" applyBorder="1" applyAlignment="1">
      <alignment horizontal="center" vertical="center"/>
    </xf>
    <xf numFmtId="0" fontId="32" fillId="0" borderId="15" xfId="50" applyFont="1" applyBorder="1" applyAlignment="1">
      <alignment horizontal="center" vertical="center"/>
    </xf>
    <xf numFmtId="0" fontId="32" fillId="0" borderId="11" xfId="50" applyFont="1" applyBorder="1" applyAlignment="1">
      <alignment horizontal="center" vertical="center"/>
    </xf>
    <xf numFmtId="0" fontId="32" fillId="0" borderId="16" xfId="50" applyFont="1" applyBorder="1" applyAlignment="1">
      <alignment horizontal="center" vertical="center"/>
    </xf>
    <xf numFmtId="14" fontId="39" fillId="0" borderId="50" xfId="0" applyNumberFormat="1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</cellXfs>
  <cellStyles count="7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Normal" xfId="19" xr:uid="{69F78AAA-CCDA-49B2-800F-6C7A85A39AAB}"/>
    <cellStyle name="Excel Built-in Normal 2" xfId="20" xr:uid="{0DA7D063-8AC8-46AC-8965-F3EE496F3A58}"/>
    <cellStyle name="Excel Built-in Normal 3" xfId="21" xr:uid="{E92467BC-91CD-4FF0-A264-0F9664145D66}"/>
    <cellStyle name="アクセント 1" xfId="22" builtinId="29" customBuiltin="1"/>
    <cellStyle name="アクセント 2" xfId="23" builtinId="33" customBuiltin="1"/>
    <cellStyle name="アクセント 3" xfId="24" builtinId="37" customBuiltin="1"/>
    <cellStyle name="アクセント 4" xfId="25" builtinId="41" customBuiltin="1"/>
    <cellStyle name="アクセント 5" xfId="26" builtinId="45" customBuiltin="1"/>
    <cellStyle name="アクセント 6" xfId="27" builtinId="49" customBuiltin="1"/>
    <cellStyle name="タイトル" xfId="28" builtinId="15" customBuiltin="1"/>
    <cellStyle name="チェック セル" xfId="29" builtinId="23" customBuiltin="1"/>
    <cellStyle name="どちらでもない" xfId="30" builtinId="28" customBuiltin="1"/>
    <cellStyle name="パーセント" xfId="31" builtinId="5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桁区切り" xfId="37" builtinId="6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通貨 2" xfId="45" xr:uid="{F30155F3-9377-4CCF-AAD7-477ED986F3FD}"/>
    <cellStyle name="入力" xfId="46" builtinId="20" customBuiltin="1"/>
    <cellStyle name="標準" xfId="0" builtinId="0"/>
    <cellStyle name="標準 10" xfId="47" xr:uid="{B58DB21A-C0FE-4FA9-AEA2-A03669A61F52}"/>
    <cellStyle name="標準 10 2" xfId="48" xr:uid="{C4524F50-D8E4-4EFD-9BE1-3F7338CDE149}"/>
    <cellStyle name="標準 2" xfId="49" xr:uid="{2AA8D2AF-893A-4DF9-BB70-DE9CE2B178DA}"/>
    <cellStyle name="標準 2 2" xfId="50" xr:uid="{DF5CF185-815C-4281-95CE-5072520458BC}"/>
    <cellStyle name="標準 2 2 2" xfId="51" xr:uid="{B60F1930-C7CD-4735-A85A-B0F9EA18AE73}"/>
    <cellStyle name="標準 2 2_登録ナンバー　2012.9.3" xfId="52" xr:uid="{EB83265E-1008-4879-BC38-9B90AEAE42A7}"/>
    <cellStyle name="標準 2_2012ouzadraw" xfId="53" xr:uid="{2D03101B-C2F9-4F08-B6DD-BB187A804DF7}"/>
    <cellStyle name="標準 3" xfId="54" xr:uid="{65A11431-6A4B-447E-AD1E-2B7F640065A5}"/>
    <cellStyle name="標準 3 2" xfId="55" xr:uid="{10E8BEDD-0844-4363-8E01-E4D42EA5692D}"/>
    <cellStyle name="標準 3_登録ナンバー" xfId="56" xr:uid="{89180AD3-3038-4030-AD7C-83E6608B06C6}"/>
    <cellStyle name="標準 3_登録ナンバー 2" xfId="57" xr:uid="{B1C5F4FD-111F-4D41-BABC-13C00AED79AF}"/>
    <cellStyle name="標準 3_登録ナンバー15.02.16" xfId="58" xr:uid="{95F492B6-7691-4A3B-A1DA-3C0EFDC5BC87}"/>
    <cellStyle name="標準 4" xfId="59" xr:uid="{1B28D00A-6A8C-4276-9414-9EEF5914AEB1}"/>
    <cellStyle name="標準 4 2" xfId="60" xr:uid="{200C1EEB-7DF7-4DFF-85F1-D0BAD3E4669C}"/>
    <cellStyle name="標準 5" xfId="61" xr:uid="{27C7C050-435E-48B4-A5D2-3AC2DD59DED2}"/>
    <cellStyle name="標準 5 2" xfId="62" xr:uid="{D8BDD26C-E839-427C-93E8-CCEF19018E11}"/>
    <cellStyle name="標準 6" xfId="63" xr:uid="{85DE8206-4A58-41E5-846B-881D56FAD17E}"/>
    <cellStyle name="標準 6 2" xfId="64" xr:uid="{CDB3324A-7D3B-4E17-9F91-53140200586C}"/>
    <cellStyle name="標準 8" xfId="65" xr:uid="{B224F2C4-9FAA-4EE6-8C2F-73AFD7206C3C}"/>
    <cellStyle name="標準 9" xfId="66" xr:uid="{6C833821-5ADA-4117-9139-7FF6BB6E565F}"/>
    <cellStyle name="標準 9 2" xfId="67" xr:uid="{5053B462-88F4-4426-BEE1-62B73DE0D2FD}"/>
    <cellStyle name="標準_Book2" xfId="68" xr:uid="{C10D918C-6113-41C7-9758-7ECFE47DB3B0}"/>
    <cellStyle name="標準_Book2_登録ナンバー" xfId="69" xr:uid="{6E7DFDCD-B103-43ED-A390-EAF3BD03404D}"/>
    <cellStyle name="標準_王座戦　歴代入賞チーム" xfId="70" xr:uid="{EFBB35F2-B785-4F1A-B263-2386BDA7C218}"/>
    <cellStyle name="標準_登録ナンバー15.02.16" xfId="71" xr:uid="{B2DD8FDC-9C70-4BA8-9896-C29EDBC9D88A}"/>
    <cellStyle name="良い" xfId="72" builtinId="26" customBuiltin="1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1850548</xdr:colOff>
      <xdr:row>4</xdr:row>
      <xdr:rowOff>30283</xdr:rowOff>
    </xdr:from>
    <xdr:to>
      <xdr:col>2</xdr:col>
      <xdr:colOff>1826209</xdr:colOff>
      <xdr:row>4</xdr:row>
      <xdr:rowOff>1223154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76DE6A-3207-A53A-C4DE-66974581C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3499" y="1888439"/>
          <a:ext cx="1828612" cy="1192871"/>
        </a:xfrm>
        <a:prstGeom prst="rect">
          <a:avLst/>
        </a:prstGeom>
      </xdr:spPr>
    </xdr:pic>
    <xdr:clientData/>
  </xdr:twoCellAnchor>
  <xdr:twoCellAnchor editAs="oneCell">
    <xdr:from>
      <xdr:col>1</xdr:col>
      <xdr:colOff>72779</xdr:colOff>
      <xdr:row>4</xdr:row>
      <xdr:rowOff>44603</xdr:rowOff>
    </xdr:from>
    <xdr:to>
      <xdr:col>1</xdr:col>
      <xdr:colOff>1812163</xdr:colOff>
      <xdr:row>4</xdr:row>
      <xdr:rowOff>1210585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C45890A-0100-F186-C3EF-3E9936EC8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5791" y="2068433"/>
          <a:ext cx="1739384" cy="1165982"/>
        </a:xfrm>
        <a:prstGeom prst="rect">
          <a:avLst/>
        </a:prstGeom>
      </xdr:spPr>
    </xdr:pic>
    <xdr:clientData/>
  </xdr:twoCellAnchor>
  <xdr:twoCellAnchor editAs="oneCell">
    <xdr:from>
      <xdr:col>0</xdr:col>
      <xdr:colOff>11139</xdr:colOff>
      <xdr:row>4</xdr:row>
      <xdr:rowOff>31031</xdr:rowOff>
    </xdr:from>
    <xdr:to>
      <xdr:col>0</xdr:col>
      <xdr:colOff>1816483</xdr:colOff>
      <xdr:row>4</xdr:row>
      <xdr:rowOff>1218010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48F8A69-E321-0ECD-84AB-969477C32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39" y="2054861"/>
          <a:ext cx="1805344" cy="11869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10293</xdr:rowOff>
    </xdr:from>
    <xdr:to>
      <xdr:col>0</xdr:col>
      <xdr:colOff>1839204</xdr:colOff>
      <xdr:row>1</xdr:row>
      <xdr:rowOff>1310848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C838A99-5A4E-99C5-9A3D-E297BBE29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3685"/>
          <a:ext cx="1839204" cy="1300555"/>
        </a:xfrm>
        <a:prstGeom prst="rect">
          <a:avLst/>
        </a:prstGeom>
      </xdr:spPr>
    </xdr:pic>
    <xdr:clientData/>
  </xdr:twoCellAnchor>
  <xdr:twoCellAnchor editAs="oneCell">
    <xdr:from>
      <xdr:col>1</xdr:col>
      <xdr:colOff>18565</xdr:colOff>
      <xdr:row>1</xdr:row>
      <xdr:rowOff>0</xdr:rowOff>
    </xdr:from>
    <xdr:to>
      <xdr:col>1</xdr:col>
      <xdr:colOff>1804734</xdr:colOff>
      <xdr:row>1</xdr:row>
      <xdr:rowOff>1340968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455C1BF-8836-A3B3-CA31-32AED7A06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71577" y="163392"/>
          <a:ext cx="1786169" cy="1340968"/>
        </a:xfrm>
        <a:prstGeom prst="rect">
          <a:avLst/>
        </a:prstGeom>
      </xdr:spPr>
    </xdr:pic>
    <xdr:clientData/>
  </xdr:twoCellAnchor>
  <xdr:twoCellAnchor editAs="oneCell">
    <xdr:from>
      <xdr:col>3</xdr:col>
      <xdr:colOff>27748</xdr:colOff>
      <xdr:row>1</xdr:row>
      <xdr:rowOff>78779</xdr:rowOff>
    </xdr:from>
    <xdr:to>
      <xdr:col>3</xdr:col>
      <xdr:colOff>1814262</xdr:colOff>
      <xdr:row>1</xdr:row>
      <xdr:rowOff>1312512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FB96B7C-A138-8198-9DBC-8467A78285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0890" r="5658"/>
        <a:stretch>
          <a:fillRect/>
        </a:stretch>
      </xdr:blipFill>
      <xdr:spPr>
        <a:xfrm>
          <a:off x="5492090" y="251454"/>
          <a:ext cx="1786514" cy="1233733"/>
        </a:xfrm>
        <a:prstGeom prst="rect">
          <a:avLst/>
        </a:prstGeom>
      </xdr:spPr>
    </xdr:pic>
    <xdr:clientData/>
  </xdr:twoCellAnchor>
  <xdr:twoCellAnchor editAs="oneCell">
    <xdr:from>
      <xdr:col>2</xdr:col>
      <xdr:colOff>27851</xdr:colOff>
      <xdr:row>1</xdr:row>
      <xdr:rowOff>22281</xdr:rowOff>
    </xdr:from>
    <xdr:to>
      <xdr:col>2</xdr:col>
      <xdr:colOff>1791328</xdr:colOff>
      <xdr:row>1</xdr:row>
      <xdr:rowOff>1312512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9017DA9-0DD7-4617-CE91-7D50F6A90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284"/>
        <a:stretch>
          <a:fillRect/>
        </a:stretch>
      </xdr:blipFill>
      <xdr:spPr>
        <a:xfrm>
          <a:off x="3670746" y="194956"/>
          <a:ext cx="1763477" cy="12902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163295</xdr:colOff>
      <xdr:row>13</xdr:row>
      <xdr:rowOff>118693</xdr:rowOff>
    </xdr:from>
    <xdr:ext cx="364203" cy="38869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0620A7-7248-FEC4-2C0F-41DD00441F1A}"/>
            </a:ext>
          </a:extLst>
        </xdr:cNvPr>
        <xdr:cNvSpPr txBox="1"/>
      </xdr:nvSpPr>
      <xdr:spPr>
        <a:xfrm>
          <a:off x="4130177" y="3189105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oneCellAnchor>
  <xdr:oneCellAnchor>
    <xdr:from>
      <xdr:col>15</xdr:col>
      <xdr:colOff>179457</xdr:colOff>
      <xdr:row>7</xdr:row>
      <xdr:rowOff>123285</xdr:rowOff>
    </xdr:from>
    <xdr:ext cx="364203" cy="38869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A924FF-3ED2-A525-65DA-28602ED902EB}"/>
            </a:ext>
          </a:extLst>
        </xdr:cNvPr>
        <xdr:cNvSpPr txBox="1"/>
      </xdr:nvSpPr>
      <xdr:spPr>
        <a:xfrm>
          <a:off x="5371516" y="1841520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oneCellAnchor>
  <xdr:oneCellAnchor>
    <xdr:from>
      <xdr:col>11</xdr:col>
      <xdr:colOff>135815</xdr:colOff>
      <xdr:row>7</xdr:row>
      <xdr:rowOff>137139</xdr:rowOff>
    </xdr:from>
    <xdr:ext cx="364203" cy="38869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727A379-04ED-45F8-3DC4-1F8A1EA85757}"/>
            </a:ext>
          </a:extLst>
        </xdr:cNvPr>
        <xdr:cNvSpPr txBox="1"/>
      </xdr:nvSpPr>
      <xdr:spPr>
        <a:xfrm>
          <a:off x="4102697" y="1855374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oneCellAnchor>
  <xdr:oneCellAnchor>
    <xdr:from>
      <xdr:col>15</xdr:col>
      <xdr:colOff>179745</xdr:colOff>
      <xdr:row>13</xdr:row>
      <xdr:rowOff>120398</xdr:rowOff>
    </xdr:from>
    <xdr:ext cx="364203" cy="38869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0F02189-524C-6CA6-5093-8B95685770B7}"/>
            </a:ext>
          </a:extLst>
        </xdr:cNvPr>
        <xdr:cNvSpPr txBox="1"/>
      </xdr:nvSpPr>
      <xdr:spPr>
        <a:xfrm>
          <a:off x="5371804" y="3190810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oneCellAnchor>
  <xdr:oneCellAnchor>
    <xdr:from>
      <xdr:col>15</xdr:col>
      <xdr:colOff>151978</xdr:colOff>
      <xdr:row>19</xdr:row>
      <xdr:rowOff>98635</xdr:rowOff>
    </xdr:from>
    <xdr:ext cx="364203" cy="38869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FFD8D3B-3DAC-F795-424F-DC43CA7F2E68}"/>
            </a:ext>
          </a:extLst>
        </xdr:cNvPr>
        <xdr:cNvSpPr txBox="1"/>
      </xdr:nvSpPr>
      <xdr:spPr>
        <a:xfrm>
          <a:off x="5344037" y="4521223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oneCellAnchor>
  <xdr:oneCellAnchor>
    <xdr:from>
      <xdr:col>7</xdr:col>
      <xdr:colOff>126867</xdr:colOff>
      <xdr:row>7</xdr:row>
      <xdr:rowOff>85704</xdr:rowOff>
    </xdr:from>
    <xdr:ext cx="364203" cy="38869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C149CE-797A-879A-2408-C06251204DB3}"/>
            </a:ext>
          </a:extLst>
        </xdr:cNvPr>
        <xdr:cNvSpPr txBox="1"/>
      </xdr:nvSpPr>
      <xdr:spPr>
        <a:xfrm>
          <a:off x="2868573" y="1803939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⑥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95835</xdr:colOff>
      <xdr:row>10</xdr:row>
      <xdr:rowOff>73421</xdr:rowOff>
    </xdr:from>
    <xdr:ext cx="364203" cy="38869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5C3042-7841-6AF0-54CB-EDB30AF3F18E}"/>
            </a:ext>
          </a:extLst>
        </xdr:cNvPr>
        <xdr:cNvSpPr txBox="1"/>
      </xdr:nvSpPr>
      <xdr:spPr>
        <a:xfrm>
          <a:off x="4062717" y="2471480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oneCellAnchor>
  <xdr:oneCellAnchor>
    <xdr:from>
      <xdr:col>15</xdr:col>
      <xdr:colOff>96122</xdr:colOff>
      <xdr:row>6</xdr:row>
      <xdr:rowOff>72298</xdr:rowOff>
    </xdr:from>
    <xdr:ext cx="364203" cy="38869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D362CC-D1EF-60C9-FEBE-836EE1E0268A}"/>
            </a:ext>
          </a:extLst>
        </xdr:cNvPr>
        <xdr:cNvSpPr txBox="1"/>
      </xdr:nvSpPr>
      <xdr:spPr>
        <a:xfrm>
          <a:off x="5288181" y="1566416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oneCellAnchor>
  <xdr:oneCellAnchor>
    <xdr:from>
      <xdr:col>11</xdr:col>
      <xdr:colOff>37875</xdr:colOff>
      <xdr:row>6</xdr:row>
      <xdr:rowOff>117902</xdr:rowOff>
    </xdr:from>
    <xdr:ext cx="364203" cy="38869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3A096B-6828-ABAD-172F-642BFC76F707}"/>
            </a:ext>
          </a:extLst>
        </xdr:cNvPr>
        <xdr:cNvSpPr txBox="1"/>
      </xdr:nvSpPr>
      <xdr:spPr>
        <a:xfrm>
          <a:off x="4004757" y="1612020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oneCellAnchor>
  <xdr:oneCellAnchor>
    <xdr:from>
      <xdr:col>15</xdr:col>
      <xdr:colOff>78630</xdr:colOff>
      <xdr:row>10</xdr:row>
      <xdr:rowOff>115766</xdr:rowOff>
    </xdr:from>
    <xdr:ext cx="364203" cy="38869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039F693-5629-1C4D-21CC-7A006C9F3E14}"/>
            </a:ext>
          </a:extLst>
        </xdr:cNvPr>
        <xdr:cNvSpPr txBox="1"/>
      </xdr:nvSpPr>
      <xdr:spPr>
        <a:xfrm>
          <a:off x="5270689" y="2513825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oneCellAnchor>
  <xdr:oneCellAnchor>
    <xdr:from>
      <xdr:col>15</xdr:col>
      <xdr:colOff>76263</xdr:colOff>
      <xdr:row>14</xdr:row>
      <xdr:rowOff>73048</xdr:rowOff>
    </xdr:from>
    <xdr:ext cx="364203" cy="38869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E8D2A92-98D5-9F16-865C-BE9FB584335E}"/>
            </a:ext>
          </a:extLst>
        </xdr:cNvPr>
        <xdr:cNvSpPr txBox="1"/>
      </xdr:nvSpPr>
      <xdr:spPr>
        <a:xfrm>
          <a:off x="5268322" y="3375048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oneCellAnchor>
  <xdr:oneCellAnchor>
    <xdr:from>
      <xdr:col>7</xdr:col>
      <xdr:colOff>76552</xdr:colOff>
      <xdr:row>6</xdr:row>
      <xdr:rowOff>67102</xdr:rowOff>
    </xdr:from>
    <xdr:ext cx="364203" cy="38869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36FD17A-ACD2-B1ED-9E4F-E3C69553B1AA}"/>
            </a:ext>
          </a:extLst>
        </xdr:cNvPr>
        <xdr:cNvSpPr txBox="1"/>
      </xdr:nvSpPr>
      <xdr:spPr>
        <a:xfrm>
          <a:off x="2818258" y="1561220"/>
          <a:ext cx="364203" cy="38869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⑥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336550</xdr:colOff>
      <xdr:row>567</xdr:row>
      <xdr:rowOff>76200</xdr:rowOff>
    </xdr:from>
    <xdr:to>
      <xdr:col>2</xdr:col>
      <xdr:colOff>82550</xdr:colOff>
      <xdr:row>567</xdr:row>
      <xdr:rowOff>76200</xdr:rowOff>
    </xdr:to>
    <xdr:sp macro="" textlink="">
      <xdr:nvSpPr>
        <xdr:cNvPr id="28281" name="Line 8">
          <a:extLst>
            <a:ext uri="{FF2B5EF4-FFF2-40B4-BE49-F238E27FC236}">
              <a16:creationId xmlns:a16="http://schemas.microsoft.com/office/drawing/2014/main" id="{82503C2E-A406-199F-1EF3-28C2CC90817E}"/>
            </a:ext>
          </a:extLst>
        </xdr:cNvPr>
        <xdr:cNvSpPr>
          <a:spLocks noChangeShapeType="1"/>
        </xdr:cNvSpPr>
      </xdr:nvSpPr>
      <xdr:spPr bwMode="auto">
        <a:xfrm flipH="1">
          <a:off x="1289050" y="108343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454</xdr:row>
      <xdr:rowOff>76200</xdr:rowOff>
    </xdr:from>
    <xdr:to>
      <xdr:col>2</xdr:col>
      <xdr:colOff>82550</xdr:colOff>
      <xdr:row>454</xdr:row>
      <xdr:rowOff>76200</xdr:rowOff>
    </xdr:to>
    <xdr:sp macro="" textlink="">
      <xdr:nvSpPr>
        <xdr:cNvPr id="28282" name="Line 8">
          <a:extLst>
            <a:ext uri="{FF2B5EF4-FFF2-40B4-BE49-F238E27FC236}">
              <a16:creationId xmlns:a16="http://schemas.microsoft.com/office/drawing/2014/main" id="{A34C51CE-A4AA-A2CC-D8FA-740D5A9D4224}"/>
            </a:ext>
          </a:extLst>
        </xdr:cNvPr>
        <xdr:cNvSpPr>
          <a:spLocks noChangeShapeType="1"/>
        </xdr:cNvSpPr>
      </xdr:nvSpPr>
      <xdr:spPr bwMode="auto">
        <a:xfrm flipH="1">
          <a:off x="1289050" y="87268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461</xdr:row>
      <xdr:rowOff>76200</xdr:rowOff>
    </xdr:from>
    <xdr:to>
      <xdr:col>2</xdr:col>
      <xdr:colOff>82550</xdr:colOff>
      <xdr:row>461</xdr:row>
      <xdr:rowOff>76200</xdr:rowOff>
    </xdr:to>
    <xdr:sp macro="" textlink="">
      <xdr:nvSpPr>
        <xdr:cNvPr id="28283" name="Line 8">
          <a:extLst>
            <a:ext uri="{FF2B5EF4-FFF2-40B4-BE49-F238E27FC236}">
              <a16:creationId xmlns:a16="http://schemas.microsoft.com/office/drawing/2014/main" id="{DEB8D4DE-0E42-6456-D777-428DA2F3B89F}"/>
            </a:ext>
          </a:extLst>
        </xdr:cNvPr>
        <xdr:cNvSpPr>
          <a:spLocks noChangeShapeType="1"/>
        </xdr:cNvSpPr>
      </xdr:nvSpPr>
      <xdr:spPr bwMode="auto">
        <a:xfrm flipH="1">
          <a:off x="1289050" y="8886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489</xdr:row>
      <xdr:rowOff>69850</xdr:rowOff>
    </xdr:from>
    <xdr:to>
      <xdr:col>2</xdr:col>
      <xdr:colOff>31750</xdr:colOff>
      <xdr:row>489</xdr:row>
      <xdr:rowOff>82550</xdr:rowOff>
    </xdr:to>
    <xdr:sp macro="" textlink="">
      <xdr:nvSpPr>
        <xdr:cNvPr id="28284" name="Line 7">
          <a:extLst>
            <a:ext uri="{FF2B5EF4-FFF2-40B4-BE49-F238E27FC236}">
              <a16:creationId xmlns:a16="http://schemas.microsoft.com/office/drawing/2014/main" id="{BADB62B6-8719-DF62-ABFD-29FE29096BF4}"/>
            </a:ext>
          </a:extLst>
        </xdr:cNvPr>
        <xdr:cNvSpPr>
          <a:spLocks noChangeShapeType="1"/>
        </xdr:cNvSpPr>
      </xdr:nvSpPr>
      <xdr:spPr bwMode="auto">
        <a:xfrm flipH="1" flipV="1">
          <a:off x="1289050" y="941959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490</xdr:row>
      <xdr:rowOff>76200</xdr:rowOff>
    </xdr:from>
    <xdr:to>
      <xdr:col>2</xdr:col>
      <xdr:colOff>0</xdr:colOff>
      <xdr:row>490</xdr:row>
      <xdr:rowOff>76200</xdr:rowOff>
    </xdr:to>
    <xdr:sp macro="" textlink="">
      <xdr:nvSpPr>
        <xdr:cNvPr id="28285" name="Line 8">
          <a:extLst>
            <a:ext uri="{FF2B5EF4-FFF2-40B4-BE49-F238E27FC236}">
              <a16:creationId xmlns:a16="http://schemas.microsoft.com/office/drawing/2014/main" id="{6DA913DC-196F-F011-5F96-9D434A76D32F}"/>
            </a:ext>
          </a:extLst>
        </xdr:cNvPr>
        <xdr:cNvSpPr>
          <a:spLocks noChangeShapeType="1"/>
        </xdr:cNvSpPr>
      </xdr:nvSpPr>
      <xdr:spPr bwMode="auto">
        <a:xfrm flipH="1">
          <a:off x="1289050" y="9439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223</xdr:row>
      <xdr:rowOff>69850</xdr:rowOff>
    </xdr:from>
    <xdr:to>
      <xdr:col>3</xdr:col>
      <xdr:colOff>31750</xdr:colOff>
      <xdr:row>223</xdr:row>
      <xdr:rowOff>69850</xdr:rowOff>
    </xdr:to>
    <xdr:sp macro="" textlink="">
      <xdr:nvSpPr>
        <xdr:cNvPr id="28286" name="Line 7">
          <a:extLst>
            <a:ext uri="{FF2B5EF4-FFF2-40B4-BE49-F238E27FC236}">
              <a16:creationId xmlns:a16="http://schemas.microsoft.com/office/drawing/2014/main" id="{2A3A954A-24A2-337C-06A5-075AF4236A4A}"/>
            </a:ext>
          </a:extLst>
        </xdr:cNvPr>
        <xdr:cNvSpPr>
          <a:spLocks noChangeShapeType="1"/>
        </xdr:cNvSpPr>
      </xdr:nvSpPr>
      <xdr:spPr bwMode="auto">
        <a:xfrm flipH="1" flipV="1">
          <a:off x="1289050" y="4242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224</xdr:row>
      <xdr:rowOff>76200</xdr:rowOff>
    </xdr:from>
    <xdr:to>
      <xdr:col>3</xdr:col>
      <xdr:colOff>0</xdr:colOff>
      <xdr:row>224</xdr:row>
      <xdr:rowOff>76200</xdr:rowOff>
    </xdr:to>
    <xdr:sp macro="" textlink="">
      <xdr:nvSpPr>
        <xdr:cNvPr id="28287" name="Line 8">
          <a:extLst>
            <a:ext uri="{FF2B5EF4-FFF2-40B4-BE49-F238E27FC236}">
              <a16:creationId xmlns:a16="http://schemas.microsoft.com/office/drawing/2014/main" id="{5D04A2FA-8AFE-1BAC-5958-F5223189FFA4}"/>
            </a:ext>
          </a:extLst>
        </xdr:cNvPr>
        <xdr:cNvSpPr>
          <a:spLocks noChangeShapeType="1"/>
        </xdr:cNvSpPr>
      </xdr:nvSpPr>
      <xdr:spPr bwMode="auto">
        <a:xfrm flipH="1">
          <a:off x="1289050" y="4262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461</xdr:row>
      <xdr:rowOff>76200</xdr:rowOff>
    </xdr:from>
    <xdr:to>
      <xdr:col>2</xdr:col>
      <xdr:colOff>82550</xdr:colOff>
      <xdr:row>461</xdr:row>
      <xdr:rowOff>76200</xdr:rowOff>
    </xdr:to>
    <xdr:sp macro="" textlink="">
      <xdr:nvSpPr>
        <xdr:cNvPr id="28288" name="Line 8">
          <a:extLst>
            <a:ext uri="{FF2B5EF4-FFF2-40B4-BE49-F238E27FC236}">
              <a16:creationId xmlns:a16="http://schemas.microsoft.com/office/drawing/2014/main" id="{1FF02246-C17F-7DE7-157B-65101B7464AB}"/>
            </a:ext>
          </a:extLst>
        </xdr:cNvPr>
        <xdr:cNvSpPr>
          <a:spLocks noChangeShapeType="1"/>
        </xdr:cNvSpPr>
      </xdr:nvSpPr>
      <xdr:spPr bwMode="auto">
        <a:xfrm flipH="1">
          <a:off x="1289050" y="8886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489</xdr:row>
      <xdr:rowOff>69850</xdr:rowOff>
    </xdr:from>
    <xdr:to>
      <xdr:col>2</xdr:col>
      <xdr:colOff>31750</xdr:colOff>
      <xdr:row>489</xdr:row>
      <xdr:rowOff>82550</xdr:rowOff>
    </xdr:to>
    <xdr:sp macro="" textlink="">
      <xdr:nvSpPr>
        <xdr:cNvPr id="28289" name="Line 7">
          <a:extLst>
            <a:ext uri="{FF2B5EF4-FFF2-40B4-BE49-F238E27FC236}">
              <a16:creationId xmlns:a16="http://schemas.microsoft.com/office/drawing/2014/main" id="{10E8CA1B-291E-000B-C3F5-0583073F4792}"/>
            </a:ext>
          </a:extLst>
        </xdr:cNvPr>
        <xdr:cNvSpPr>
          <a:spLocks noChangeShapeType="1"/>
        </xdr:cNvSpPr>
      </xdr:nvSpPr>
      <xdr:spPr bwMode="auto">
        <a:xfrm flipH="1" flipV="1">
          <a:off x="1289050" y="941959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490</xdr:row>
      <xdr:rowOff>76200</xdr:rowOff>
    </xdr:from>
    <xdr:to>
      <xdr:col>2</xdr:col>
      <xdr:colOff>0</xdr:colOff>
      <xdr:row>490</xdr:row>
      <xdr:rowOff>76200</xdr:rowOff>
    </xdr:to>
    <xdr:sp macro="" textlink="">
      <xdr:nvSpPr>
        <xdr:cNvPr id="28290" name="Line 8">
          <a:extLst>
            <a:ext uri="{FF2B5EF4-FFF2-40B4-BE49-F238E27FC236}">
              <a16:creationId xmlns:a16="http://schemas.microsoft.com/office/drawing/2014/main" id="{BEA7EF8B-7EC3-B8B3-D765-CD8781F89592}"/>
            </a:ext>
          </a:extLst>
        </xdr:cNvPr>
        <xdr:cNvSpPr>
          <a:spLocks noChangeShapeType="1"/>
        </xdr:cNvSpPr>
      </xdr:nvSpPr>
      <xdr:spPr bwMode="auto">
        <a:xfrm flipH="1">
          <a:off x="1289050" y="9439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223</xdr:row>
      <xdr:rowOff>69850</xdr:rowOff>
    </xdr:from>
    <xdr:to>
      <xdr:col>3</xdr:col>
      <xdr:colOff>31750</xdr:colOff>
      <xdr:row>223</xdr:row>
      <xdr:rowOff>69850</xdr:rowOff>
    </xdr:to>
    <xdr:sp macro="" textlink="">
      <xdr:nvSpPr>
        <xdr:cNvPr id="28291" name="Line 7">
          <a:extLst>
            <a:ext uri="{FF2B5EF4-FFF2-40B4-BE49-F238E27FC236}">
              <a16:creationId xmlns:a16="http://schemas.microsoft.com/office/drawing/2014/main" id="{8F47E696-F56D-1BE5-9E60-013F83F899F8}"/>
            </a:ext>
          </a:extLst>
        </xdr:cNvPr>
        <xdr:cNvSpPr>
          <a:spLocks noChangeShapeType="1"/>
        </xdr:cNvSpPr>
      </xdr:nvSpPr>
      <xdr:spPr bwMode="auto">
        <a:xfrm flipH="1" flipV="1">
          <a:off x="1289050" y="4242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224</xdr:row>
      <xdr:rowOff>76200</xdr:rowOff>
    </xdr:from>
    <xdr:to>
      <xdr:col>3</xdr:col>
      <xdr:colOff>0</xdr:colOff>
      <xdr:row>224</xdr:row>
      <xdr:rowOff>76200</xdr:rowOff>
    </xdr:to>
    <xdr:sp macro="" textlink="">
      <xdr:nvSpPr>
        <xdr:cNvPr id="28292" name="Line 8">
          <a:extLst>
            <a:ext uri="{FF2B5EF4-FFF2-40B4-BE49-F238E27FC236}">
              <a16:creationId xmlns:a16="http://schemas.microsoft.com/office/drawing/2014/main" id="{7ACB3B0D-5274-2AE3-00B7-9B43F07B77F4}"/>
            </a:ext>
          </a:extLst>
        </xdr:cNvPr>
        <xdr:cNvSpPr>
          <a:spLocks noChangeShapeType="1"/>
        </xdr:cNvSpPr>
      </xdr:nvSpPr>
      <xdr:spPr bwMode="auto">
        <a:xfrm flipH="1">
          <a:off x="1289050" y="4262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568</xdr:row>
      <xdr:rowOff>76200</xdr:rowOff>
    </xdr:from>
    <xdr:to>
      <xdr:col>2</xdr:col>
      <xdr:colOff>57150</xdr:colOff>
      <xdr:row>568</xdr:row>
      <xdr:rowOff>76200</xdr:rowOff>
    </xdr:to>
    <xdr:sp macro="" textlink="">
      <xdr:nvSpPr>
        <xdr:cNvPr id="28293" name="Line 8">
          <a:extLst>
            <a:ext uri="{FF2B5EF4-FFF2-40B4-BE49-F238E27FC236}">
              <a16:creationId xmlns:a16="http://schemas.microsoft.com/office/drawing/2014/main" id="{E2364A3D-21D6-767B-F771-D052103B9933}"/>
            </a:ext>
          </a:extLst>
        </xdr:cNvPr>
        <xdr:cNvSpPr>
          <a:spLocks noChangeShapeType="1"/>
        </xdr:cNvSpPr>
      </xdr:nvSpPr>
      <xdr:spPr bwMode="auto">
        <a:xfrm flipH="1">
          <a:off x="1289050" y="108515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455</xdr:row>
      <xdr:rowOff>76200</xdr:rowOff>
    </xdr:from>
    <xdr:to>
      <xdr:col>2</xdr:col>
      <xdr:colOff>57150</xdr:colOff>
      <xdr:row>455</xdr:row>
      <xdr:rowOff>76200</xdr:rowOff>
    </xdr:to>
    <xdr:sp macro="" textlink="">
      <xdr:nvSpPr>
        <xdr:cNvPr id="28294" name="Line 8">
          <a:extLst>
            <a:ext uri="{FF2B5EF4-FFF2-40B4-BE49-F238E27FC236}">
              <a16:creationId xmlns:a16="http://schemas.microsoft.com/office/drawing/2014/main" id="{B9033947-2EC7-A679-7949-F8CADDC560CB}"/>
            </a:ext>
          </a:extLst>
        </xdr:cNvPr>
        <xdr:cNvSpPr>
          <a:spLocks noChangeShapeType="1"/>
        </xdr:cNvSpPr>
      </xdr:nvSpPr>
      <xdr:spPr bwMode="auto">
        <a:xfrm flipH="1">
          <a:off x="1289050" y="87496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462</xdr:row>
      <xdr:rowOff>76200</xdr:rowOff>
    </xdr:from>
    <xdr:to>
      <xdr:col>2</xdr:col>
      <xdr:colOff>57150</xdr:colOff>
      <xdr:row>462</xdr:row>
      <xdr:rowOff>76200</xdr:rowOff>
    </xdr:to>
    <xdr:sp macro="" textlink="">
      <xdr:nvSpPr>
        <xdr:cNvPr id="28295" name="Line 8">
          <a:extLst>
            <a:ext uri="{FF2B5EF4-FFF2-40B4-BE49-F238E27FC236}">
              <a16:creationId xmlns:a16="http://schemas.microsoft.com/office/drawing/2014/main" id="{D461CA18-9A30-DF5B-FB22-1CA86F7FC22D}"/>
            </a:ext>
          </a:extLst>
        </xdr:cNvPr>
        <xdr:cNvSpPr>
          <a:spLocks noChangeShapeType="1"/>
        </xdr:cNvSpPr>
      </xdr:nvSpPr>
      <xdr:spPr bwMode="auto">
        <a:xfrm flipH="1">
          <a:off x="1289050" y="890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490</xdr:row>
      <xdr:rowOff>69850</xdr:rowOff>
    </xdr:from>
    <xdr:to>
      <xdr:col>2</xdr:col>
      <xdr:colOff>31750</xdr:colOff>
      <xdr:row>490</xdr:row>
      <xdr:rowOff>82550</xdr:rowOff>
    </xdr:to>
    <xdr:sp macro="" textlink="">
      <xdr:nvSpPr>
        <xdr:cNvPr id="28296" name="Line 7">
          <a:extLst>
            <a:ext uri="{FF2B5EF4-FFF2-40B4-BE49-F238E27FC236}">
              <a16:creationId xmlns:a16="http://schemas.microsoft.com/office/drawing/2014/main" id="{889AA61F-3ACB-B1C6-B5DF-A222DE69B923}"/>
            </a:ext>
          </a:extLst>
        </xdr:cNvPr>
        <xdr:cNvSpPr>
          <a:spLocks noChangeShapeType="1"/>
        </xdr:cNvSpPr>
      </xdr:nvSpPr>
      <xdr:spPr bwMode="auto">
        <a:xfrm flipH="1" flipV="1">
          <a:off x="1289050" y="943864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491</xdr:row>
      <xdr:rowOff>76200</xdr:rowOff>
    </xdr:from>
    <xdr:to>
      <xdr:col>2</xdr:col>
      <xdr:colOff>0</xdr:colOff>
      <xdr:row>491</xdr:row>
      <xdr:rowOff>76200</xdr:rowOff>
    </xdr:to>
    <xdr:sp macro="" textlink="">
      <xdr:nvSpPr>
        <xdr:cNvPr id="28297" name="Line 8">
          <a:extLst>
            <a:ext uri="{FF2B5EF4-FFF2-40B4-BE49-F238E27FC236}">
              <a16:creationId xmlns:a16="http://schemas.microsoft.com/office/drawing/2014/main" id="{DB2B454D-363B-221F-4C49-20761A3381F5}"/>
            </a:ext>
          </a:extLst>
        </xdr:cNvPr>
        <xdr:cNvSpPr>
          <a:spLocks noChangeShapeType="1"/>
        </xdr:cNvSpPr>
      </xdr:nvSpPr>
      <xdr:spPr bwMode="auto">
        <a:xfrm flipH="1">
          <a:off x="1289050" y="9458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223</xdr:row>
      <xdr:rowOff>69850</xdr:rowOff>
    </xdr:from>
    <xdr:to>
      <xdr:col>3</xdr:col>
      <xdr:colOff>31750</xdr:colOff>
      <xdr:row>223</xdr:row>
      <xdr:rowOff>69850</xdr:rowOff>
    </xdr:to>
    <xdr:sp macro="" textlink="">
      <xdr:nvSpPr>
        <xdr:cNvPr id="28298" name="Line 7">
          <a:extLst>
            <a:ext uri="{FF2B5EF4-FFF2-40B4-BE49-F238E27FC236}">
              <a16:creationId xmlns:a16="http://schemas.microsoft.com/office/drawing/2014/main" id="{AFADB4E5-1F0D-80D3-67B0-84C9161FD5FD}"/>
            </a:ext>
          </a:extLst>
        </xdr:cNvPr>
        <xdr:cNvSpPr>
          <a:spLocks noChangeShapeType="1"/>
        </xdr:cNvSpPr>
      </xdr:nvSpPr>
      <xdr:spPr bwMode="auto">
        <a:xfrm flipH="1" flipV="1">
          <a:off x="1289050" y="4242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224</xdr:row>
      <xdr:rowOff>76200</xdr:rowOff>
    </xdr:from>
    <xdr:to>
      <xdr:col>3</xdr:col>
      <xdr:colOff>0</xdr:colOff>
      <xdr:row>224</xdr:row>
      <xdr:rowOff>76200</xdr:rowOff>
    </xdr:to>
    <xdr:sp macro="" textlink="">
      <xdr:nvSpPr>
        <xdr:cNvPr id="28299" name="Line 8">
          <a:extLst>
            <a:ext uri="{FF2B5EF4-FFF2-40B4-BE49-F238E27FC236}">
              <a16:creationId xmlns:a16="http://schemas.microsoft.com/office/drawing/2014/main" id="{5E68F33A-605C-53C2-BCDD-DB1FAD21E565}"/>
            </a:ext>
          </a:extLst>
        </xdr:cNvPr>
        <xdr:cNvSpPr>
          <a:spLocks noChangeShapeType="1"/>
        </xdr:cNvSpPr>
      </xdr:nvSpPr>
      <xdr:spPr bwMode="auto">
        <a:xfrm flipH="1">
          <a:off x="1289050" y="4262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00" name="Line 8">
          <a:extLst>
            <a:ext uri="{FF2B5EF4-FFF2-40B4-BE49-F238E27FC236}">
              <a16:creationId xmlns:a16="http://schemas.microsoft.com/office/drawing/2014/main" id="{26E2ADC1-7EEE-1696-7BC1-23979D4723FA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01" name="Line 7">
          <a:extLst>
            <a:ext uri="{FF2B5EF4-FFF2-40B4-BE49-F238E27FC236}">
              <a16:creationId xmlns:a16="http://schemas.microsoft.com/office/drawing/2014/main" id="{788840F7-590B-F1E9-B8AC-10216C7AF37D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02" name="Line 8">
          <a:extLst>
            <a:ext uri="{FF2B5EF4-FFF2-40B4-BE49-F238E27FC236}">
              <a16:creationId xmlns:a16="http://schemas.microsoft.com/office/drawing/2014/main" id="{DB0343B2-4374-B29D-8DD0-BC6A4576FBB8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151</xdr:row>
      <xdr:rowOff>69850</xdr:rowOff>
    </xdr:from>
    <xdr:to>
      <xdr:col>3</xdr:col>
      <xdr:colOff>12700</xdr:colOff>
      <xdr:row>151</xdr:row>
      <xdr:rowOff>69850</xdr:rowOff>
    </xdr:to>
    <xdr:sp macro="" textlink="">
      <xdr:nvSpPr>
        <xdr:cNvPr id="28303" name="Line 7">
          <a:extLst>
            <a:ext uri="{FF2B5EF4-FFF2-40B4-BE49-F238E27FC236}">
              <a16:creationId xmlns:a16="http://schemas.microsoft.com/office/drawing/2014/main" id="{EC490139-7E47-427A-62F4-73291A14397B}"/>
            </a:ext>
          </a:extLst>
        </xdr:cNvPr>
        <xdr:cNvSpPr>
          <a:spLocks noChangeShapeType="1"/>
        </xdr:cNvSpPr>
      </xdr:nvSpPr>
      <xdr:spPr bwMode="auto">
        <a:xfrm flipH="1" flipV="1">
          <a:off x="12890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04" name="Line 8">
          <a:extLst>
            <a:ext uri="{FF2B5EF4-FFF2-40B4-BE49-F238E27FC236}">
              <a16:creationId xmlns:a16="http://schemas.microsoft.com/office/drawing/2014/main" id="{0F4FED15-26EC-3A3A-1E3A-8117097D29A9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05" name="Line 8">
          <a:extLst>
            <a:ext uri="{FF2B5EF4-FFF2-40B4-BE49-F238E27FC236}">
              <a16:creationId xmlns:a16="http://schemas.microsoft.com/office/drawing/2014/main" id="{BDC21C4E-3591-EF8D-5814-6BFDB2541261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06" name="Line 8">
          <a:extLst>
            <a:ext uri="{FF2B5EF4-FFF2-40B4-BE49-F238E27FC236}">
              <a16:creationId xmlns:a16="http://schemas.microsoft.com/office/drawing/2014/main" id="{0EBD88BB-9756-0F1E-BAB1-3E8DC16BA0BF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07" name="Line 8">
          <a:extLst>
            <a:ext uri="{FF2B5EF4-FFF2-40B4-BE49-F238E27FC236}">
              <a16:creationId xmlns:a16="http://schemas.microsoft.com/office/drawing/2014/main" id="{070045B6-8B10-6149-71B2-751F52C5EEE1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08" name="Line 8">
          <a:extLst>
            <a:ext uri="{FF2B5EF4-FFF2-40B4-BE49-F238E27FC236}">
              <a16:creationId xmlns:a16="http://schemas.microsoft.com/office/drawing/2014/main" id="{D773CFC2-7C34-E23D-CD4C-40F35C18D96F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341</xdr:row>
      <xdr:rowOff>76200</xdr:rowOff>
    </xdr:from>
    <xdr:to>
      <xdr:col>2</xdr:col>
      <xdr:colOff>50800</xdr:colOff>
      <xdr:row>341</xdr:row>
      <xdr:rowOff>76200</xdr:rowOff>
    </xdr:to>
    <xdr:sp macro="" textlink="">
      <xdr:nvSpPr>
        <xdr:cNvPr id="28309" name="Line 8">
          <a:extLst>
            <a:ext uri="{FF2B5EF4-FFF2-40B4-BE49-F238E27FC236}">
              <a16:creationId xmlns:a16="http://schemas.microsoft.com/office/drawing/2014/main" id="{F7D1B1B2-8E9A-76E5-31D3-EC3CD356F3E1}"/>
            </a:ext>
          </a:extLst>
        </xdr:cNvPr>
        <xdr:cNvSpPr>
          <a:spLocks noChangeShapeType="1"/>
        </xdr:cNvSpPr>
      </xdr:nvSpPr>
      <xdr:spPr bwMode="auto">
        <a:xfrm flipH="1">
          <a:off x="1289050" y="649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369</xdr:row>
      <xdr:rowOff>69850</xdr:rowOff>
    </xdr:from>
    <xdr:to>
      <xdr:col>2</xdr:col>
      <xdr:colOff>31750</xdr:colOff>
      <xdr:row>369</xdr:row>
      <xdr:rowOff>82550</xdr:rowOff>
    </xdr:to>
    <xdr:sp macro="" textlink="">
      <xdr:nvSpPr>
        <xdr:cNvPr id="28310" name="Line 7">
          <a:extLst>
            <a:ext uri="{FF2B5EF4-FFF2-40B4-BE49-F238E27FC236}">
              <a16:creationId xmlns:a16="http://schemas.microsoft.com/office/drawing/2014/main" id="{AE62ABBE-543D-7318-9843-6F8EC0B69D8F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02818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370</xdr:row>
      <xdr:rowOff>76200</xdr:rowOff>
    </xdr:from>
    <xdr:to>
      <xdr:col>2</xdr:col>
      <xdr:colOff>0</xdr:colOff>
      <xdr:row>370</xdr:row>
      <xdr:rowOff>76200</xdr:rowOff>
    </xdr:to>
    <xdr:sp macro="" textlink="">
      <xdr:nvSpPr>
        <xdr:cNvPr id="28311" name="Line 8">
          <a:extLst>
            <a:ext uri="{FF2B5EF4-FFF2-40B4-BE49-F238E27FC236}">
              <a16:creationId xmlns:a16="http://schemas.microsoft.com/office/drawing/2014/main" id="{21919925-B0A6-01AC-6D3C-87D06A172236}"/>
            </a:ext>
          </a:extLst>
        </xdr:cNvPr>
        <xdr:cNvSpPr>
          <a:spLocks noChangeShapeType="1"/>
        </xdr:cNvSpPr>
      </xdr:nvSpPr>
      <xdr:spPr bwMode="auto">
        <a:xfrm flipH="1">
          <a:off x="1289050" y="7047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12" name="Line 8">
          <a:extLst>
            <a:ext uri="{FF2B5EF4-FFF2-40B4-BE49-F238E27FC236}">
              <a16:creationId xmlns:a16="http://schemas.microsoft.com/office/drawing/2014/main" id="{C5F348F8-9803-81B7-D7DE-C0FC8D31EE8A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13" name="Line 7">
          <a:extLst>
            <a:ext uri="{FF2B5EF4-FFF2-40B4-BE49-F238E27FC236}">
              <a16:creationId xmlns:a16="http://schemas.microsoft.com/office/drawing/2014/main" id="{EF4DEA40-DC61-224E-16D5-134A4955CC75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14" name="Line 8">
          <a:extLst>
            <a:ext uri="{FF2B5EF4-FFF2-40B4-BE49-F238E27FC236}">
              <a16:creationId xmlns:a16="http://schemas.microsoft.com/office/drawing/2014/main" id="{013BAFDE-894E-8E69-2538-69D445A87B8F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15" name="Line 8">
          <a:extLst>
            <a:ext uri="{FF2B5EF4-FFF2-40B4-BE49-F238E27FC236}">
              <a16:creationId xmlns:a16="http://schemas.microsoft.com/office/drawing/2014/main" id="{9A67533E-9817-E822-1EC7-6FBFC153F83A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16" name="Line 8">
          <a:extLst>
            <a:ext uri="{FF2B5EF4-FFF2-40B4-BE49-F238E27FC236}">
              <a16:creationId xmlns:a16="http://schemas.microsoft.com/office/drawing/2014/main" id="{7139DDCA-A8C1-4EBE-191B-D21B5FE8AE1B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17" name="Line 7">
          <a:extLst>
            <a:ext uri="{FF2B5EF4-FFF2-40B4-BE49-F238E27FC236}">
              <a16:creationId xmlns:a16="http://schemas.microsoft.com/office/drawing/2014/main" id="{952D4AE2-A023-7885-939A-1703CEE453C6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18" name="Line 8">
          <a:extLst>
            <a:ext uri="{FF2B5EF4-FFF2-40B4-BE49-F238E27FC236}">
              <a16:creationId xmlns:a16="http://schemas.microsoft.com/office/drawing/2014/main" id="{F8302928-A8F8-F500-9812-A4AA42D04C44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151</xdr:row>
      <xdr:rowOff>69850</xdr:rowOff>
    </xdr:from>
    <xdr:to>
      <xdr:col>3</xdr:col>
      <xdr:colOff>12700</xdr:colOff>
      <xdr:row>151</xdr:row>
      <xdr:rowOff>69850</xdr:rowOff>
    </xdr:to>
    <xdr:sp macro="" textlink="">
      <xdr:nvSpPr>
        <xdr:cNvPr id="28319" name="Line 7">
          <a:extLst>
            <a:ext uri="{FF2B5EF4-FFF2-40B4-BE49-F238E27FC236}">
              <a16:creationId xmlns:a16="http://schemas.microsoft.com/office/drawing/2014/main" id="{9D0F46F1-9394-713C-D43B-47F9ECEDD3F3}"/>
            </a:ext>
          </a:extLst>
        </xdr:cNvPr>
        <xdr:cNvSpPr>
          <a:spLocks noChangeShapeType="1"/>
        </xdr:cNvSpPr>
      </xdr:nvSpPr>
      <xdr:spPr bwMode="auto">
        <a:xfrm flipH="1" flipV="1">
          <a:off x="12890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20" name="Line 8">
          <a:extLst>
            <a:ext uri="{FF2B5EF4-FFF2-40B4-BE49-F238E27FC236}">
              <a16:creationId xmlns:a16="http://schemas.microsoft.com/office/drawing/2014/main" id="{9DD63FC5-05C9-4994-6B84-A7ECC17BAFC4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21" name="Line 8">
          <a:extLst>
            <a:ext uri="{FF2B5EF4-FFF2-40B4-BE49-F238E27FC236}">
              <a16:creationId xmlns:a16="http://schemas.microsoft.com/office/drawing/2014/main" id="{EA4AA5B6-54A5-E628-B279-988BEAC1C96E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22" name="Line 8">
          <a:extLst>
            <a:ext uri="{FF2B5EF4-FFF2-40B4-BE49-F238E27FC236}">
              <a16:creationId xmlns:a16="http://schemas.microsoft.com/office/drawing/2014/main" id="{A4C1085E-4359-24C8-C033-ED30AED286EF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23" name="Line 8">
          <a:extLst>
            <a:ext uri="{FF2B5EF4-FFF2-40B4-BE49-F238E27FC236}">
              <a16:creationId xmlns:a16="http://schemas.microsoft.com/office/drawing/2014/main" id="{B882710D-9344-00C4-EBC6-5E510585E9F5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24" name="Line 8">
          <a:extLst>
            <a:ext uri="{FF2B5EF4-FFF2-40B4-BE49-F238E27FC236}">
              <a16:creationId xmlns:a16="http://schemas.microsoft.com/office/drawing/2014/main" id="{D1E005ED-D345-3E00-483D-A7D4E736F640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341</xdr:row>
      <xdr:rowOff>76200</xdr:rowOff>
    </xdr:from>
    <xdr:to>
      <xdr:col>2</xdr:col>
      <xdr:colOff>50800</xdr:colOff>
      <xdr:row>341</xdr:row>
      <xdr:rowOff>76200</xdr:rowOff>
    </xdr:to>
    <xdr:sp macro="" textlink="">
      <xdr:nvSpPr>
        <xdr:cNvPr id="28325" name="Line 8">
          <a:extLst>
            <a:ext uri="{FF2B5EF4-FFF2-40B4-BE49-F238E27FC236}">
              <a16:creationId xmlns:a16="http://schemas.microsoft.com/office/drawing/2014/main" id="{11DD76D8-F58E-1B62-6FAA-866999E55D19}"/>
            </a:ext>
          </a:extLst>
        </xdr:cNvPr>
        <xdr:cNvSpPr>
          <a:spLocks noChangeShapeType="1"/>
        </xdr:cNvSpPr>
      </xdr:nvSpPr>
      <xdr:spPr bwMode="auto">
        <a:xfrm flipH="1">
          <a:off x="1289050" y="649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369</xdr:row>
      <xdr:rowOff>69850</xdr:rowOff>
    </xdr:from>
    <xdr:to>
      <xdr:col>2</xdr:col>
      <xdr:colOff>31750</xdr:colOff>
      <xdr:row>369</xdr:row>
      <xdr:rowOff>82550</xdr:rowOff>
    </xdr:to>
    <xdr:sp macro="" textlink="">
      <xdr:nvSpPr>
        <xdr:cNvPr id="28326" name="Line 7">
          <a:extLst>
            <a:ext uri="{FF2B5EF4-FFF2-40B4-BE49-F238E27FC236}">
              <a16:creationId xmlns:a16="http://schemas.microsoft.com/office/drawing/2014/main" id="{7467AF8C-41BA-C21C-D5A7-B3CC38E8A40E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02818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370</xdr:row>
      <xdr:rowOff>76200</xdr:rowOff>
    </xdr:from>
    <xdr:to>
      <xdr:col>2</xdr:col>
      <xdr:colOff>0</xdr:colOff>
      <xdr:row>370</xdr:row>
      <xdr:rowOff>76200</xdr:rowOff>
    </xdr:to>
    <xdr:sp macro="" textlink="">
      <xdr:nvSpPr>
        <xdr:cNvPr id="28327" name="Line 8">
          <a:extLst>
            <a:ext uri="{FF2B5EF4-FFF2-40B4-BE49-F238E27FC236}">
              <a16:creationId xmlns:a16="http://schemas.microsoft.com/office/drawing/2014/main" id="{091CB996-BEEE-419A-10E0-BF951921A9EB}"/>
            </a:ext>
          </a:extLst>
        </xdr:cNvPr>
        <xdr:cNvSpPr>
          <a:spLocks noChangeShapeType="1"/>
        </xdr:cNvSpPr>
      </xdr:nvSpPr>
      <xdr:spPr bwMode="auto">
        <a:xfrm flipH="1">
          <a:off x="1289050" y="7047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28" name="Line 8">
          <a:extLst>
            <a:ext uri="{FF2B5EF4-FFF2-40B4-BE49-F238E27FC236}">
              <a16:creationId xmlns:a16="http://schemas.microsoft.com/office/drawing/2014/main" id="{6515D7DB-A3E4-465F-6E26-B5FBF1D79C76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29" name="Line 7">
          <a:extLst>
            <a:ext uri="{FF2B5EF4-FFF2-40B4-BE49-F238E27FC236}">
              <a16:creationId xmlns:a16="http://schemas.microsoft.com/office/drawing/2014/main" id="{7CD66B94-402B-F6EE-3915-26E228C38DD6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30" name="Line 8">
          <a:extLst>
            <a:ext uri="{FF2B5EF4-FFF2-40B4-BE49-F238E27FC236}">
              <a16:creationId xmlns:a16="http://schemas.microsoft.com/office/drawing/2014/main" id="{E49FD87D-B083-A837-3FC5-69BE4F070B06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31" name="Line 8">
          <a:extLst>
            <a:ext uri="{FF2B5EF4-FFF2-40B4-BE49-F238E27FC236}">
              <a16:creationId xmlns:a16="http://schemas.microsoft.com/office/drawing/2014/main" id="{AB71A193-7E9D-25C7-8C1D-B4705BA7C796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32" name="Line 8">
          <a:extLst>
            <a:ext uri="{FF2B5EF4-FFF2-40B4-BE49-F238E27FC236}">
              <a16:creationId xmlns:a16="http://schemas.microsoft.com/office/drawing/2014/main" id="{D383BE35-4263-04B2-9D0F-B32787799272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33" name="Line 7">
          <a:extLst>
            <a:ext uri="{FF2B5EF4-FFF2-40B4-BE49-F238E27FC236}">
              <a16:creationId xmlns:a16="http://schemas.microsoft.com/office/drawing/2014/main" id="{CB05B76F-5595-70B8-2C6B-345B9F28FBEE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34" name="Line 8">
          <a:extLst>
            <a:ext uri="{FF2B5EF4-FFF2-40B4-BE49-F238E27FC236}">
              <a16:creationId xmlns:a16="http://schemas.microsoft.com/office/drawing/2014/main" id="{E47D7456-7476-830A-12F6-7C94D339D349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279400</xdr:colOff>
      <xdr:row>151</xdr:row>
      <xdr:rowOff>69850</xdr:rowOff>
    </xdr:from>
    <xdr:to>
      <xdr:col>3</xdr:col>
      <xdr:colOff>12700</xdr:colOff>
      <xdr:row>151</xdr:row>
      <xdr:rowOff>69850</xdr:rowOff>
    </xdr:to>
    <xdr:sp macro="" textlink="">
      <xdr:nvSpPr>
        <xdr:cNvPr id="28335" name="Line 7">
          <a:extLst>
            <a:ext uri="{FF2B5EF4-FFF2-40B4-BE49-F238E27FC236}">
              <a16:creationId xmlns:a16="http://schemas.microsoft.com/office/drawing/2014/main" id="{B6B82B02-F0E7-A701-6E89-3B275C0D7B85}"/>
            </a:ext>
          </a:extLst>
        </xdr:cNvPr>
        <xdr:cNvSpPr>
          <a:spLocks noChangeShapeType="1"/>
        </xdr:cNvSpPr>
      </xdr:nvSpPr>
      <xdr:spPr bwMode="auto">
        <a:xfrm flipH="1" flipV="1">
          <a:off x="12890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36" name="Line 8">
          <a:extLst>
            <a:ext uri="{FF2B5EF4-FFF2-40B4-BE49-F238E27FC236}">
              <a16:creationId xmlns:a16="http://schemas.microsoft.com/office/drawing/2014/main" id="{9F987085-5C95-65D6-5BE7-2ED5D264BD86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37" name="Line 8">
          <a:extLst>
            <a:ext uri="{FF2B5EF4-FFF2-40B4-BE49-F238E27FC236}">
              <a16:creationId xmlns:a16="http://schemas.microsoft.com/office/drawing/2014/main" id="{65E0E1E9-C9BC-132F-33DB-A2BACD8D8B3F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38" name="Line 8">
          <a:extLst>
            <a:ext uri="{FF2B5EF4-FFF2-40B4-BE49-F238E27FC236}">
              <a16:creationId xmlns:a16="http://schemas.microsoft.com/office/drawing/2014/main" id="{8A98F6EC-BA62-5F5F-14EB-F4DAD04D7E79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413</xdr:row>
      <xdr:rowOff>76200</xdr:rowOff>
    </xdr:from>
    <xdr:to>
      <xdr:col>2</xdr:col>
      <xdr:colOff>50800</xdr:colOff>
      <xdr:row>413</xdr:row>
      <xdr:rowOff>76200</xdr:rowOff>
    </xdr:to>
    <xdr:sp macro="" textlink="">
      <xdr:nvSpPr>
        <xdr:cNvPr id="28339" name="Line 8">
          <a:extLst>
            <a:ext uri="{FF2B5EF4-FFF2-40B4-BE49-F238E27FC236}">
              <a16:creationId xmlns:a16="http://schemas.microsoft.com/office/drawing/2014/main" id="{6FB83754-1A7D-F2CD-70DE-0FD7D2839D46}"/>
            </a:ext>
          </a:extLst>
        </xdr:cNvPr>
        <xdr:cNvSpPr>
          <a:spLocks noChangeShapeType="1"/>
        </xdr:cNvSpPr>
      </xdr:nvSpPr>
      <xdr:spPr bwMode="auto">
        <a:xfrm flipH="1">
          <a:off x="1289050" y="778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349</xdr:row>
      <xdr:rowOff>76200</xdr:rowOff>
    </xdr:from>
    <xdr:to>
      <xdr:col>2</xdr:col>
      <xdr:colOff>50800</xdr:colOff>
      <xdr:row>349</xdr:row>
      <xdr:rowOff>76200</xdr:rowOff>
    </xdr:to>
    <xdr:sp macro="" textlink="">
      <xdr:nvSpPr>
        <xdr:cNvPr id="28340" name="Line 8">
          <a:extLst>
            <a:ext uri="{FF2B5EF4-FFF2-40B4-BE49-F238E27FC236}">
              <a16:creationId xmlns:a16="http://schemas.microsoft.com/office/drawing/2014/main" id="{E7598A8B-C6F7-22C6-A832-C9E2A6171B17}"/>
            </a:ext>
          </a:extLst>
        </xdr:cNvPr>
        <xdr:cNvSpPr>
          <a:spLocks noChangeShapeType="1"/>
        </xdr:cNvSpPr>
      </xdr:nvSpPr>
      <xdr:spPr bwMode="auto">
        <a:xfrm flipH="1">
          <a:off x="1289050" y="6644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50800</xdr:colOff>
      <xdr:row>341</xdr:row>
      <xdr:rowOff>76200</xdr:rowOff>
    </xdr:from>
    <xdr:to>
      <xdr:col>2</xdr:col>
      <xdr:colOff>50800</xdr:colOff>
      <xdr:row>341</xdr:row>
      <xdr:rowOff>76200</xdr:rowOff>
    </xdr:to>
    <xdr:sp macro="" textlink="">
      <xdr:nvSpPr>
        <xdr:cNvPr id="28341" name="Line 8">
          <a:extLst>
            <a:ext uri="{FF2B5EF4-FFF2-40B4-BE49-F238E27FC236}">
              <a16:creationId xmlns:a16="http://schemas.microsoft.com/office/drawing/2014/main" id="{55B0F41D-29A1-F37F-E683-C39116969F48}"/>
            </a:ext>
          </a:extLst>
        </xdr:cNvPr>
        <xdr:cNvSpPr>
          <a:spLocks noChangeShapeType="1"/>
        </xdr:cNvSpPr>
      </xdr:nvSpPr>
      <xdr:spPr bwMode="auto">
        <a:xfrm flipH="1">
          <a:off x="1289050" y="649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369</xdr:row>
      <xdr:rowOff>69850</xdr:rowOff>
    </xdr:from>
    <xdr:to>
      <xdr:col>2</xdr:col>
      <xdr:colOff>31750</xdr:colOff>
      <xdr:row>369</xdr:row>
      <xdr:rowOff>82550</xdr:rowOff>
    </xdr:to>
    <xdr:sp macro="" textlink="">
      <xdr:nvSpPr>
        <xdr:cNvPr id="28342" name="Line 7">
          <a:extLst>
            <a:ext uri="{FF2B5EF4-FFF2-40B4-BE49-F238E27FC236}">
              <a16:creationId xmlns:a16="http://schemas.microsoft.com/office/drawing/2014/main" id="{3555E385-0CAE-E3F1-80E5-70804E5CDF50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0281800"/>
          <a:ext cx="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370</xdr:row>
      <xdr:rowOff>76200</xdr:rowOff>
    </xdr:from>
    <xdr:to>
      <xdr:col>2</xdr:col>
      <xdr:colOff>0</xdr:colOff>
      <xdr:row>370</xdr:row>
      <xdr:rowOff>76200</xdr:rowOff>
    </xdr:to>
    <xdr:sp macro="" textlink="">
      <xdr:nvSpPr>
        <xdr:cNvPr id="28343" name="Line 8">
          <a:extLst>
            <a:ext uri="{FF2B5EF4-FFF2-40B4-BE49-F238E27FC236}">
              <a16:creationId xmlns:a16="http://schemas.microsoft.com/office/drawing/2014/main" id="{79CFDF48-6FF9-63FD-280F-6AD131DE75BE}"/>
            </a:ext>
          </a:extLst>
        </xdr:cNvPr>
        <xdr:cNvSpPr>
          <a:spLocks noChangeShapeType="1"/>
        </xdr:cNvSpPr>
      </xdr:nvSpPr>
      <xdr:spPr bwMode="auto">
        <a:xfrm flipH="1">
          <a:off x="1289050" y="7047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368</xdr:row>
      <xdr:rowOff>76200</xdr:rowOff>
    </xdr:from>
    <xdr:to>
      <xdr:col>2</xdr:col>
      <xdr:colOff>57150</xdr:colOff>
      <xdr:row>368</xdr:row>
      <xdr:rowOff>76200</xdr:rowOff>
    </xdr:to>
    <xdr:sp macro="" textlink="">
      <xdr:nvSpPr>
        <xdr:cNvPr id="28344" name="Line 8">
          <a:extLst>
            <a:ext uri="{FF2B5EF4-FFF2-40B4-BE49-F238E27FC236}">
              <a16:creationId xmlns:a16="http://schemas.microsoft.com/office/drawing/2014/main" id="{0DCCF237-EC3A-E5D0-7D26-93D3B6916B7F}"/>
            </a:ext>
          </a:extLst>
        </xdr:cNvPr>
        <xdr:cNvSpPr>
          <a:spLocks noChangeShapeType="1"/>
        </xdr:cNvSpPr>
      </xdr:nvSpPr>
      <xdr:spPr bwMode="auto">
        <a:xfrm flipH="1">
          <a:off x="1289050" y="7009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383</xdr:row>
      <xdr:rowOff>63500</xdr:rowOff>
    </xdr:from>
    <xdr:to>
      <xdr:col>2</xdr:col>
      <xdr:colOff>31750</xdr:colOff>
      <xdr:row>383</xdr:row>
      <xdr:rowOff>69850</xdr:rowOff>
    </xdr:to>
    <xdr:sp macro="" textlink="">
      <xdr:nvSpPr>
        <xdr:cNvPr id="28345" name="Line 7">
          <a:extLst>
            <a:ext uri="{FF2B5EF4-FFF2-40B4-BE49-F238E27FC236}">
              <a16:creationId xmlns:a16="http://schemas.microsoft.com/office/drawing/2014/main" id="{E21F6390-6872-5213-0E79-331486919067}"/>
            </a:ext>
          </a:extLst>
        </xdr:cNvPr>
        <xdr:cNvSpPr>
          <a:spLocks noChangeShapeType="1"/>
        </xdr:cNvSpPr>
      </xdr:nvSpPr>
      <xdr:spPr bwMode="auto">
        <a:xfrm flipH="1" flipV="1">
          <a:off x="1289050" y="72878950"/>
          <a:ext cx="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384</xdr:row>
      <xdr:rowOff>76200</xdr:rowOff>
    </xdr:from>
    <xdr:to>
      <xdr:col>2</xdr:col>
      <xdr:colOff>0</xdr:colOff>
      <xdr:row>384</xdr:row>
      <xdr:rowOff>76200</xdr:rowOff>
    </xdr:to>
    <xdr:sp macro="" textlink="">
      <xdr:nvSpPr>
        <xdr:cNvPr id="28346" name="Line 8">
          <a:extLst>
            <a:ext uri="{FF2B5EF4-FFF2-40B4-BE49-F238E27FC236}">
              <a16:creationId xmlns:a16="http://schemas.microsoft.com/office/drawing/2014/main" id="{853FAEEC-6502-277E-4D65-E33678BD712B}"/>
            </a:ext>
          </a:extLst>
        </xdr:cNvPr>
        <xdr:cNvSpPr>
          <a:spLocks noChangeShapeType="1"/>
        </xdr:cNvSpPr>
      </xdr:nvSpPr>
      <xdr:spPr bwMode="auto">
        <a:xfrm flipH="1">
          <a:off x="1289050" y="7305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336550</xdr:colOff>
      <xdr:row>152</xdr:row>
      <xdr:rowOff>76200</xdr:rowOff>
    </xdr:from>
    <xdr:to>
      <xdr:col>3</xdr:col>
      <xdr:colOff>0</xdr:colOff>
      <xdr:row>152</xdr:row>
      <xdr:rowOff>76200</xdr:rowOff>
    </xdr:to>
    <xdr:sp macro="" textlink="">
      <xdr:nvSpPr>
        <xdr:cNvPr id="28347" name="Line 8">
          <a:extLst>
            <a:ext uri="{FF2B5EF4-FFF2-40B4-BE49-F238E27FC236}">
              <a16:creationId xmlns:a16="http://schemas.microsoft.com/office/drawing/2014/main" id="{03BB8EF8-2211-D245-9F15-EF476F018ECD}"/>
            </a:ext>
          </a:extLst>
        </xdr:cNvPr>
        <xdr:cNvSpPr>
          <a:spLocks noChangeShapeType="1"/>
        </xdr:cNvSpPr>
      </xdr:nvSpPr>
      <xdr:spPr bwMode="auto">
        <a:xfrm flipH="1">
          <a:off x="1289050" y="2894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930331AA-369B-4565-9AF5-6D22F970BEE8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6E89-0B5E-4D5A-B956-B92C75BEF077}">
  <dimension ref="B1:K51"/>
  <sheetViews>
    <sheetView topLeftCell="F7" workbookViewId="0">
      <selection activeCell="L19" sqref="L19"/>
    </sheetView>
  </sheetViews>
  <sheetFormatPr defaultRowHeight="15"/>
  <cols>
    <col min="1" max="1" width="4" customWidth="1"/>
    <col min="2" max="3" width="12.88671875" style="57" hidden="1" customWidth="1"/>
    <col min="4" max="4" width="20.44140625" style="57" customWidth="1"/>
    <col min="5" max="5" width="18.44140625" style="57" customWidth="1"/>
    <col min="7" max="8" width="12.88671875" style="57" hidden="1" customWidth="1"/>
    <col min="9" max="9" width="20.44140625" style="57" customWidth="1"/>
    <col min="10" max="10" width="18.44140625" style="57" customWidth="1"/>
  </cols>
  <sheetData>
    <row r="1" spans="2:11" ht="22.8">
      <c r="C1" s="218"/>
      <c r="D1" s="218" t="s">
        <v>1295</v>
      </c>
      <c r="E1" s="218"/>
      <c r="H1" s="218"/>
      <c r="I1" s="218"/>
      <c r="J1" s="218"/>
      <c r="K1" s="288"/>
    </row>
    <row r="2" spans="2:11" ht="15.6" thickBot="1"/>
    <row r="3" spans="2:11">
      <c r="C3" s="228"/>
      <c r="D3" s="225" t="s">
        <v>710</v>
      </c>
      <c r="E3" s="216"/>
      <c r="H3" s="228"/>
      <c r="I3" s="225" t="s">
        <v>710</v>
      </c>
      <c r="J3" s="216"/>
    </row>
    <row r="4" spans="2:11" ht="15.6" thickBot="1">
      <c r="B4" s="229"/>
      <c r="C4" s="230"/>
      <c r="D4" s="226" t="s">
        <v>713</v>
      </c>
      <c r="E4" s="217"/>
      <c r="G4" s="229"/>
      <c r="H4" s="230"/>
      <c r="I4" s="226" t="s">
        <v>715</v>
      </c>
      <c r="J4" s="217"/>
    </row>
    <row r="5" spans="2:11">
      <c r="B5" s="211" t="s">
        <v>711</v>
      </c>
      <c r="C5" s="219" t="s">
        <v>711</v>
      </c>
      <c r="D5" s="286" t="s">
        <v>1239</v>
      </c>
      <c r="E5" s="227"/>
      <c r="G5" s="211" t="s">
        <v>711</v>
      </c>
      <c r="H5" s="219" t="s">
        <v>711</v>
      </c>
      <c r="I5" s="286" t="s">
        <v>244</v>
      </c>
      <c r="J5" s="227"/>
    </row>
    <row r="6" spans="2:11" ht="16.2">
      <c r="B6" s="212" t="s">
        <v>542</v>
      </c>
      <c r="C6" s="220" t="s">
        <v>1264</v>
      </c>
      <c r="D6" s="222" t="str">
        <f>IF(B6="","",VLOOKUP(B6,登録ナンバー!$A$4:$I$583,7,0))</f>
        <v>鍵谷浩太</v>
      </c>
      <c r="E6" s="213" t="str">
        <f>IF(C6="","",VLOOKUP(C6,登録ナンバー!$A$4:$I$583,7,0))</f>
        <v>門根維吹</v>
      </c>
      <c r="G6" s="212" t="s">
        <v>996</v>
      </c>
      <c r="H6" s="220" t="s">
        <v>1013</v>
      </c>
      <c r="I6" s="291" t="str">
        <f>IF(G6="","",VLOOKUP(G6,登録ナンバー!$A$4:$I$583,7,0))</f>
        <v>三代梨絵</v>
      </c>
      <c r="J6" s="292" t="str">
        <f>IF(H6="","",VLOOKUP(H6,登録ナンバー!$A$4:$I$583,7,0))</f>
        <v>吉岡京子</v>
      </c>
      <c r="K6" s="289"/>
    </row>
    <row r="7" spans="2:11" ht="16.2">
      <c r="B7" s="212" t="s">
        <v>1262</v>
      </c>
      <c r="C7" s="220" t="s">
        <v>1265</v>
      </c>
      <c r="D7" s="223" t="str">
        <f>IF(B7="","",VLOOKUP(B7,登録ナンバー!$A$4:$I$583,7,0))</f>
        <v>土田哲也</v>
      </c>
      <c r="E7" s="213" t="str">
        <f>IF(C7="","",VLOOKUP(C7,登録ナンバー!$A$4:$I$583,7,0))</f>
        <v>小林由汰</v>
      </c>
      <c r="G7" s="212" t="s">
        <v>998</v>
      </c>
      <c r="H7" s="220" t="s">
        <v>1018</v>
      </c>
      <c r="I7" s="293" t="str">
        <f>IF(G7="","",VLOOKUP(G7,登録ナンバー!$A$4:$I$583,7,0))</f>
        <v>福元さち</v>
      </c>
      <c r="J7" s="292" t="str">
        <f>IF(H7="","",VLOOKUP(H7,登録ナンバー!$A$4:$I$583,7,0))</f>
        <v>山﨑暢代</v>
      </c>
    </row>
    <row r="8" spans="2:11" ht="16.8" thickBot="1">
      <c r="B8" s="212" t="s">
        <v>1263</v>
      </c>
      <c r="C8" s="220"/>
      <c r="D8" s="223" t="str">
        <f>IF(B8="","",VLOOKUP(B8,登録ナンバー!$A$4:$I$583,7,0))</f>
        <v>平野優也</v>
      </c>
      <c r="E8" s="213" t="str">
        <f>IF(C8="","",VLOOKUP(C8,登録ナンバー!$A$4:$I$583,7,0))</f>
        <v/>
      </c>
      <c r="G8" s="214" t="s">
        <v>1000</v>
      </c>
      <c r="H8" s="221"/>
      <c r="I8" s="294" t="str">
        <f>IF(G8="","",VLOOKUP(G8,登録ナンバー!$A$4:$I$583,7,0))</f>
        <v>筒井珠世</v>
      </c>
      <c r="J8" s="295" t="str">
        <f>IF(H8="","",VLOOKUP(H8,登録ナンバー!$A$4:$I$583,7,0))</f>
        <v/>
      </c>
    </row>
    <row r="9" spans="2:11" ht="16.8" thickBot="1">
      <c r="B9" s="214"/>
      <c r="C9" s="221"/>
      <c r="D9" s="224" t="str">
        <f>IF(B9="","",VLOOKUP(B9,登録ナンバー!$A$4:$I$583,7,0))</f>
        <v/>
      </c>
      <c r="E9" s="215" t="str">
        <f>IF(C9="","",VLOOKUP(C9,登録ナンバー!$A$4:$I$583,7,0))</f>
        <v/>
      </c>
      <c r="G9" s="211" t="s">
        <v>711</v>
      </c>
      <c r="H9" s="219" t="s">
        <v>711</v>
      </c>
      <c r="I9" s="286" t="s">
        <v>718</v>
      </c>
      <c r="J9" s="227"/>
    </row>
    <row r="10" spans="2:11" ht="16.2">
      <c r="B10" s="211" t="s">
        <v>711</v>
      </c>
      <c r="C10" s="219" t="s">
        <v>711</v>
      </c>
      <c r="D10" s="286" t="s">
        <v>447</v>
      </c>
      <c r="E10" s="227"/>
      <c r="G10" s="212" t="s">
        <v>720</v>
      </c>
      <c r="H10" s="220" t="s">
        <v>1221</v>
      </c>
      <c r="I10" s="296" t="str">
        <f>IF(G10="","",VLOOKUP(G10,登録ナンバー!$A$4:$I$583,7,0))</f>
        <v>大脇和世</v>
      </c>
      <c r="J10" s="297" t="str">
        <f>IF(H10="","",VLOOKUP(H10,登録ナンバー!$A$4:$I$583,7,0))</f>
        <v>千代美由紀</v>
      </c>
      <c r="K10" s="289"/>
    </row>
    <row r="11" spans="2:11" ht="16.2">
      <c r="B11" s="212" t="s">
        <v>317</v>
      </c>
      <c r="C11" s="220" t="s">
        <v>152</v>
      </c>
      <c r="D11" s="222" t="str">
        <f>IF(B11="","",VLOOKUP(B11,登録ナンバー!$A$4:$I$583,7,0))</f>
        <v>石井耶真斗</v>
      </c>
      <c r="E11" s="213" t="str">
        <f>IF(C11="","",VLOOKUP(C11,登録ナンバー!$A$4:$I$583,7,0))</f>
        <v>山田修平</v>
      </c>
      <c r="F11" s="289"/>
      <c r="G11" s="212" t="s">
        <v>1220</v>
      </c>
      <c r="H11" s="220" t="s">
        <v>1222</v>
      </c>
      <c r="I11" s="298" t="str">
        <f>IF(G11="","",VLOOKUP(G11,登録ナンバー!$A$4:$I$583,7,0))</f>
        <v>西山抄千代</v>
      </c>
      <c r="J11" s="297" t="str">
        <f>IF(H11="","",VLOOKUP(H11,登録ナンバー!$A$4:$I$583,7,0))</f>
        <v>山中博子</v>
      </c>
    </row>
    <row r="12" spans="2:11" ht="16.8" thickBot="1">
      <c r="B12" s="212" t="s">
        <v>150</v>
      </c>
      <c r="C12" s="220" t="s">
        <v>156</v>
      </c>
      <c r="D12" s="223" t="str">
        <f>IF(B12="","",VLOOKUP(B12,登録ナンバー!$A$4:$I$583,7,0))</f>
        <v>村西徹</v>
      </c>
      <c r="E12" s="213" t="s">
        <v>1296</v>
      </c>
      <c r="G12" s="214"/>
      <c r="H12" s="221"/>
      <c r="I12" s="299" t="str">
        <f>IF(G12="","",VLOOKUP(G12,登録ナンバー!$A$4:$I$583,7,0))</f>
        <v/>
      </c>
      <c r="J12" s="300" t="str">
        <f>IF(H12="","",VLOOKUP(H12,登録ナンバー!$A$4:$I$583,7,0))</f>
        <v/>
      </c>
    </row>
    <row r="13" spans="2:11" ht="16.2">
      <c r="B13" s="212" t="s">
        <v>151</v>
      </c>
      <c r="C13" s="220" t="s">
        <v>158</v>
      </c>
      <c r="D13" s="223" t="str">
        <f>IF(B13="","",VLOOKUP(B13,登録ナンバー!$A$4:$I$583,7,0))</f>
        <v>安武義剛</v>
      </c>
      <c r="E13" s="213" t="str">
        <f>IF(C13="","",VLOOKUP(C13,登録ナンバー!$A$4:$I$583,7,0))</f>
        <v>和田洸</v>
      </c>
      <c r="G13" s="211" t="s">
        <v>711</v>
      </c>
      <c r="H13" s="219" t="s">
        <v>711</v>
      </c>
      <c r="I13" s="286" t="s">
        <v>719</v>
      </c>
      <c r="J13" s="227"/>
    </row>
    <row r="14" spans="2:11" ht="16.8" thickBot="1">
      <c r="B14" s="214"/>
      <c r="C14" s="221"/>
      <c r="D14" s="224" t="str">
        <f>IF(B14="","",VLOOKUP(B14,登録ナンバー!$A$4:$I$583,7,0))</f>
        <v/>
      </c>
      <c r="E14" s="215" t="str">
        <f>IF(C14="","",VLOOKUP(C14,登録ナンバー!$A$4:$I$583,7,0))</f>
        <v/>
      </c>
      <c r="G14" s="212" t="s">
        <v>1224</v>
      </c>
      <c r="H14" s="220" t="s">
        <v>1228</v>
      </c>
      <c r="I14" s="291" t="s">
        <v>1231</v>
      </c>
      <c r="J14" s="292" t="s">
        <v>1233</v>
      </c>
      <c r="K14" s="289"/>
    </row>
    <row r="15" spans="2:11" ht="16.8" thickBot="1">
      <c r="G15" s="212" t="s">
        <v>1226</v>
      </c>
      <c r="H15" s="220" t="s">
        <v>1230</v>
      </c>
      <c r="I15" s="293" t="s">
        <v>1232</v>
      </c>
      <c r="J15" s="292" t="s">
        <v>1234</v>
      </c>
    </row>
    <row r="16" spans="2:11" ht="16.8" thickBot="1">
      <c r="C16" s="228"/>
      <c r="D16" s="225" t="s">
        <v>710</v>
      </c>
      <c r="E16" s="216"/>
      <c r="G16" s="214"/>
      <c r="H16" s="221"/>
      <c r="I16" s="294" t="str">
        <f>IF(G16="","",VLOOKUP(G16,登録ナンバー!$A$4:$I$583,7,0))</f>
        <v/>
      </c>
      <c r="J16" s="295" t="str">
        <f>IF(H16="","",VLOOKUP(H16,登録ナンバー!$A$4:$I$583,7,0))</f>
        <v/>
      </c>
    </row>
    <row r="17" spans="2:11" ht="15.6" thickBot="1">
      <c r="B17" s="229"/>
      <c r="C17" s="230"/>
      <c r="D17" s="226" t="s">
        <v>712</v>
      </c>
      <c r="E17" s="217"/>
      <c r="G17" s="211" t="s">
        <v>711</v>
      </c>
      <c r="H17" s="219" t="s">
        <v>711</v>
      </c>
      <c r="I17" s="286" t="s">
        <v>460</v>
      </c>
      <c r="J17" s="227"/>
    </row>
    <row r="18" spans="2:11" ht="16.2">
      <c r="B18" s="211" t="s">
        <v>711</v>
      </c>
      <c r="C18" s="219" t="s">
        <v>711</v>
      </c>
      <c r="D18" s="286" t="s">
        <v>274</v>
      </c>
      <c r="E18" s="227"/>
      <c r="G18" s="212" t="s">
        <v>1235</v>
      </c>
      <c r="H18" s="220" t="s">
        <v>1237</v>
      </c>
      <c r="I18" s="222" t="str">
        <f>IF(G18="","",VLOOKUP(G18,登録ナンバー!$A$4:$I$583,7,0))</f>
        <v>木村美香</v>
      </c>
      <c r="J18" s="213" t="str">
        <f>IF(H18="","",VLOOKUP(H18,登録ナンバー!$A$4:$I$583,7,0))</f>
        <v>宮村朋子</v>
      </c>
      <c r="K18" s="289"/>
    </row>
    <row r="19" spans="2:11" ht="16.2">
      <c r="B19" s="212" t="s">
        <v>1271</v>
      </c>
      <c r="C19" s="220" t="s">
        <v>1274</v>
      </c>
      <c r="D19" s="222" t="str">
        <f>IF(B19="","",VLOOKUP(B19,登録ナンバー!$A$4:$I$583,7,0))</f>
        <v>中嶋徹</v>
      </c>
      <c r="E19" s="213" t="str">
        <f>IF(C19="","",VLOOKUP(C19,登録ナンバー!$A$4:$I$583,7,0))</f>
        <v>中島章大</v>
      </c>
      <c r="G19" s="212" t="s">
        <v>1236</v>
      </c>
      <c r="H19" s="220" t="s">
        <v>1238</v>
      </c>
      <c r="I19" s="223" t="str">
        <f>IF(G19="","",VLOOKUP(G19,登録ナンバー!$A$4:$I$583,7,0))</f>
        <v>日高眞規子</v>
      </c>
      <c r="J19" s="213" t="str">
        <f>IF(H19="","",VLOOKUP(H19,登録ナンバー!$A$4:$I$583,7,0))</f>
        <v>山田昌枝</v>
      </c>
    </row>
    <row r="20" spans="2:11" ht="16.8" thickBot="1">
      <c r="B20" s="212" t="s">
        <v>1272</v>
      </c>
      <c r="C20" s="220" t="s">
        <v>1275</v>
      </c>
      <c r="D20" s="223" t="str">
        <f>IF(B20="","",VLOOKUP(B20,登録ナンバー!$A$4:$I$583,7,0))</f>
        <v>渡邊直洋</v>
      </c>
      <c r="E20" s="213" t="str">
        <f>IF(C20="","",VLOOKUP(C20,登録ナンバー!$A$4:$I$583,7,0))</f>
        <v>元生光亮</v>
      </c>
      <c r="G20" s="214"/>
      <c r="H20" s="221"/>
      <c r="I20" s="224" t="str">
        <f>IF(G20="","",VLOOKUP(G20,登録ナンバー!$A$4:$I$583,7,0))</f>
        <v/>
      </c>
      <c r="J20" s="215" t="str">
        <f>IF(H20="","",VLOOKUP(H20,登録ナンバー!$A$4:$I$583,7,0))</f>
        <v/>
      </c>
    </row>
    <row r="21" spans="2:11" ht="16.2">
      <c r="B21" s="212" t="s">
        <v>1273</v>
      </c>
      <c r="C21" s="220"/>
      <c r="D21" s="223" t="str">
        <f>IF(B21="","",VLOOKUP(B21,登録ナンバー!$A$4:$I$583,7,0))</f>
        <v>猪師崇人</v>
      </c>
      <c r="E21" s="213" t="str">
        <f>IF(C21="","",VLOOKUP(C21,登録ナンバー!$A$4:$I$583,7,0))</f>
        <v/>
      </c>
      <c r="G21" s="211" t="s">
        <v>711</v>
      </c>
      <c r="H21" s="219" t="s">
        <v>711</v>
      </c>
      <c r="I21" s="286" t="s">
        <v>1285</v>
      </c>
      <c r="J21" s="227"/>
    </row>
    <row r="22" spans="2:11" ht="15" customHeight="1" thickBot="1">
      <c r="B22" s="214"/>
      <c r="C22" s="221"/>
      <c r="D22" s="224" t="str">
        <f>IF(B22="","",VLOOKUP(B22,登録ナンバー!$A$4:$I$583,7,0))</f>
        <v/>
      </c>
      <c r="E22" s="215" t="str">
        <f>IF(C22="","",VLOOKUP(C22,登録ナンバー!$A$4:$I$583,7,0))</f>
        <v/>
      </c>
      <c r="G22" s="212" t="s">
        <v>1286</v>
      </c>
      <c r="H22" s="220" t="s">
        <v>1288</v>
      </c>
      <c r="I22" s="296" t="str">
        <f>IF(G22="","",VLOOKUP(G22,登録ナンバー!$A$4:$I$583,7,0))</f>
        <v>今井順子</v>
      </c>
      <c r="J22" s="297" t="str">
        <f>IF(H22="","",VLOOKUP(H22,登録ナンバー!$A$4:$I$583,7,0))</f>
        <v>辻佳子</v>
      </c>
    </row>
    <row r="23" spans="2:11" ht="16.2">
      <c r="B23" s="211" t="s">
        <v>711</v>
      </c>
      <c r="C23" s="219" t="s">
        <v>711</v>
      </c>
      <c r="D23" s="286" t="s">
        <v>694</v>
      </c>
      <c r="E23" s="227"/>
      <c r="G23" s="212" t="s">
        <v>1287</v>
      </c>
      <c r="H23" s="220" t="s">
        <v>1289</v>
      </c>
      <c r="I23" s="298" t="str">
        <f>IF(G23="","",VLOOKUP(G23,登録ナンバー!$A$4:$I$583,7,0))</f>
        <v>梅田陽子</v>
      </c>
      <c r="J23" s="297" t="str">
        <f>IF(H23="","",VLOOKUP(H23,登録ナンバー!$A$4:$I$583,7,0))</f>
        <v>竹下光代</v>
      </c>
    </row>
    <row r="24" spans="2:11" ht="16.8" thickBot="1">
      <c r="B24" s="212" t="s">
        <v>315</v>
      </c>
      <c r="C24" s="220" t="s">
        <v>134</v>
      </c>
      <c r="D24" s="222" t="s">
        <v>1297</v>
      </c>
      <c r="E24" s="213" t="str">
        <f>IF(C24="","",VLOOKUP(C24,登録ナンバー!$A$4:$I$583,7,0))</f>
        <v>太田圭亮</v>
      </c>
      <c r="F24" s="289"/>
      <c r="G24" s="214"/>
      <c r="H24" s="221"/>
      <c r="I24" s="299" t="str">
        <f>IF(G24="","",VLOOKUP(G24,登録ナンバー!$A$4:$I$583,7,0))</f>
        <v/>
      </c>
      <c r="J24" s="300" t="str">
        <f>IF(H24="","",VLOOKUP(H24,登録ナンバー!$A$4:$I$583,7,0))</f>
        <v/>
      </c>
    </row>
    <row r="25" spans="2:11" ht="16.2">
      <c r="B25" s="212" t="s">
        <v>130</v>
      </c>
      <c r="C25" s="220" t="s">
        <v>148</v>
      </c>
      <c r="D25" s="223" t="s">
        <v>1298</v>
      </c>
      <c r="E25" s="213" t="str">
        <f>IF(C25="","",VLOOKUP(C25,登録ナンバー!$A$4:$I$583,7,0))</f>
        <v>宮道祐介</v>
      </c>
      <c r="G25" s="211" t="s">
        <v>711</v>
      </c>
      <c r="H25" s="219" t="s">
        <v>711</v>
      </c>
      <c r="I25" s="286" t="s">
        <v>1098</v>
      </c>
      <c r="J25" s="227"/>
    </row>
    <row r="26" spans="2:11" ht="16.2">
      <c r="B26" s="212" t="s">
        <v>132</v>
      </c>
      <c r="C26" s="220" t="s">
        <v>1261</v>
      </c>
      <c r="D26" s="223" t="s">
        <v>1299</v>
      </c>
      <c r="E26" s="213" t="str">
        <f>IF(C26="","",VLOOKUP(C26,登録ナンバー!$A$4:$I$583,7,0))</f>
        <v>西岡庸介</v>
      </c>
      <c r="G26" s="212" t="s">
        <v>1095</v>
      </c>
      <c r="H26" s="220" t="s">
        <v>1257</v>
      </c>
      <c r="I26" s="222" t="str">
        <f>IF(G26="","",VLOOKUP(G26,登録ナンバー!$A$4:$I$583,7,0))</f>
        <v>川瀬清子</v>
      </c>
      <c r="J26" s="213" t="s">
        <v>1259</v>
      </c>
    </row>
    <row r="27" spans="2:11" ht="16.8" thickBot="1">
      <c r="B27" s="214" t="s">
        <v>133</v>
      </c>
      <c r="C27" s="221"/>
      <c r="D27" s="224"/>
      <c r="E27" s="215" t="str">
        <f>IF(C27="","",VLOOKUP(C27,登録ナンバー!$A$4:$I$583,7,0))</f>
        <v/>
      </c>
      <c r="G27" s="212" t="s">
        <v>1256</v>
      </c>
      <c r="H27" s="220" t="s">
        <v>1258</v>
      </c>
      <c r="I27" s="223" t="str">
        <f>IF(G27="","",VLOOKUP(G27,登録ナンバー!$A$4:$I$583,7,0))</f>
        <v>川尻実千代</v>
      </c>
      <c r="J27" s="213" t="s">
        <v>1260</v>
      </c>
    </row>
    <row r="28" spans="2:11" ht="16.8" thickBot="1">
      <c r="B28" s="211" t="s">
        <v>711</v>
      </c>
      <c r="C28" s="219" t="s">
        <v>711</v>
      </c>
      <c r="D28" s="286" t="s">
        <v>698</v>
      </c>
      <c r="E28" s="227"/>
      <c r="G28" s="214"/>
      <c r="H28" s="221"/>
      <c r="I28" s="224" t="str">
        <f>IF(G28="","",VLOOKUP(G28,登録ナンバー!$A$4:$I$583,7,0))</f>
        <v/>
      </c>
      <c r="J28" s="215" t="str">
        <f>IF(H28="","",VLOOKUP(H28,登録ナンバー!$A$4:$I$583,7,0))</f>
        <v/>
      </c>
    </row>
    <row r="29" spans="2:11" ht="16.2">
      <c r="B29" s="212" t="s">
        <v>1266</v>
      </c>
      <c r="C29" s="220" t="s">
        <v>1268</v>
      </c>
      <c r="D29" s="222" t="str">
        <f>IF(B29="","",VLOOKUP(B29,登録ナンバー!$A$4:$I$583,7,0))</f>
        <v>稲岡和紀</v>
      </c>
      <c r="E29" s="213" t="str">
        <f>IF(C29="","",VLOOKUP(C29,登録ナンバー!$A$4:$I$583,7,0))</f>
        <v>入江和彦</v>
      </c>
      <c r="G29"/>
      <c r="H29"/>
      <c r="I29"/>
      <c r="J29"/>
    </row>
    <row r="30" spans="2:11" ht="16.2">
      <c r="B30" s="212" t="s">
        <v>1267</v>
      </c>
      <c r="C30" s="220" t="s">
        <v>1269</v>
      </c>
      <c r="D30" s="223" t="str">
        <f>IF(B30="","",VLOOKUP(B30,登録ナンバー!$A$4:$I$583,7,0))</f>
        <v>朝日尚紀</v>
      </c>
      <c r="E30" s="213" t="str">
        <f>IF(C30="","",VLOOKUP(C30,登録ナンバー!$A$4:$I$583,7,0))</f>
        <v>中島平喜</v>
      </c>
      <c r="G30"/>
      <c r="H30"/>
      <c r="I30"/>
      <c r="J30"/>
    </row>
    <row r="31" spans="2:11" ht="16.2">
      <c r="B31" s="212"/>
      <c r="C31" s="220"/>
      <c r="D31" s="223" t="str">
        <f>IF(B31="","",VLOOKUP(B31,登録ナンバー!$A$4:$I$583,7,0))</f>
        <v/>
      </c>
      <c r="E31" s="213" t="str">
        <f>IF(C31="","",VLOOKUP(C31,登録ナンバー!$A$4:$I$583,7,0))</f>
        <v/>
      </c>
      <c r="G31"/>
      <c r="H31"/>
      <c r="I31"/>
      <c r="J31"/>
    </row>
    <row r="32" spans="2:11" ht="16.8" thickBot="1">
      <c r="B32" s="214"/>
      <c r="C32" s="221"/>
      <c r="D32" s="224" t="str">
        <f>IF(B32="","",VLOOKUP(B32,登録ナンバー!$A$4:$I$583,7,0))</f>
        <v/>
      </c>
      <c r="E32" s="215" t="str">
        <f>IF(C32="","",VLOOKUP(C32,登録ナンバー!$A$4:$I$583,7,0))</f>
        <v/>
      </c>
      <c r="G32"/>
      <c r="H32"/>
      <c r="I32"/>
      <c r="J32"/>
    </row>
    <row r="33" spans="2:10" ht="15.6" thickBot="1">
      <c r="G33"/>
      <c r="H33"/>
      <c r="I33"/>
      <c r="J33"/>
    </row>
    <row r="34" spans="2:10">
      <c r="C34" s="228"/>
      <c r="D34" s="225" t="s">
        <v>710</v>
      </c>
      <c r="E34" s="216"/>
      <c r="G34"/>
      <c r="H34"/>
      <c r="I34"/>
      <c r="J34"/>
    </row>
    <row r="35" spans="2:10" ht="15.6" thickBot="1">
      <c r="B35" s="229"/>
      <c r="C35" s="230"/>
      <c r="D35" s="226" t="s">
        <v>714</v>
      </c>
      <c r="E35" s="217"/>
      <c r="G35"/>
      <c r="H35"/>
      <c r="I35"/>
      <c r="J35"/>
    </row>
    <row r="36" spans="2:10">
      <c r="B36" s="211" t="s">
        <v>711</v>
      </c>
      <c r="C36" s="219" t="s">
        <v>711</v>
      </c>
      <c r="D36" s="286" t="s">
        <v>1280</v>
      </c>
      <c r="E36" s="227"/>
      <c r="G36"/>
      <c r="H36"/>
      <c r="I36"/>
      <c r="J36"/>
    </row>
    <row r="37" spans="2:10" ht="16.2">
      <c r="B37" s="212" t="s">
        <v>1276</v>
      </c>
      <c r="C37" s="220" t="s">
        <v>1278</v>
      </c>
      <c r="D37" s="222" t="str">
        <f>IF(B37="","",VLOOKUP(B37,登録ナンバー!$A$4:$I$583,7,0))</f>
        <v>亀井雅嗣</v>
      </c>
      <c r="E37" s="213" t="str">
        <f>IF(C37="","",VLOOKUP(C37,登録ナンバー!$A$4:$I$583,7,0))</f>
        <v>山本浩之</v>
      </c>
      <c r="G37"/>
      <c r="H37"/>
      <c r="I37"/>
      <c r="J37"/>
    </row>
    <row r="38" spans="2:10" ht="16.2">
      <c r="B38" s="212" t="s">
        <v>1277</v>
      </c>
      <c r="C38" s="220" t="s">
        <v>1279</v>
      </c>
      <c r="D38" s="223" t="str">
        <f>IF(B38="","",VLOOKUP(B38,登録ナンバー!$A$4:$I$583,7,0))</f>
        <v>山本昌紀</v>
      </c>
      <c r="E38" s="213" t="str">
        <f>IF(C38="","",VLOOKUP(C38,登録ナンバー!$A$4:$I$583,7,0))</f>
        <v>脇野佳邦</v>
      </c>
      <c r="G38"/>
      <c r="H38"/>
      <c r="I38"/>
      <c r="J38"/>
    </row>
    <row r="39" spans="2:10" ht="16.8" thickBot="1">
      <c r="B39" s="214"/>
      <c r="C39" s="221"/>
      <c r="D39" s="224" t="str">
        <f>IF(B39="","",VLOOKUP(B39,登録ナンバー!$A$4:$I$583,7,0))</f>
        <v/>
      </c>
      <c r="E39" s="215" t="str">
        <f>IF(C39="","",VLOOKUP(C39,登録ナンバー!$A$4:$I$583,7,0))</f>
        <v/>
      </c>
      <c r="G39"/>
      <c r="H39"/>
      <c r="I39"/>
      <c r="J39"/>
    </row>
    <row r="40" spans="2:10">
      <c r="B40" s="211" t="s">
        <v>711</v>
      </c>
      <c r="C40" s="219" t="s">
        <v>711</v>
      </c>
      <c r="D40" s="286" t="s">
        <v>1281</v>
      </c>
      <c r="E40" s="227"/>
      <c r="G40"/>
      <c r="H40"/>
      <c r="I40"/>
      <c r="J40"/>
    </row>
    <row r="41" spans="2:10" ht="16.2">
      <c r="B41" s="212" t="s">
        <v>1027</v>
      </c>
      <c r="C41" s="220" t="s">
        <v>1283</v>
      </c>
      <c r="D41" s="222" t="str">
        <f>IF(B41="","",VLOOKUP(B41,登録ナンバー!$A$4:$I$583,7,0))</f>
        <v>岩花功</v>
      </c>
      <c r="E41" s="213" t="str">
        <f>IF(C41="","",VLOOKUP(C41,登録ナンバー!$A$4:$I$583,7,0))</f>
        <v>谷本健人</v>
      </c>
      <c r="F41" s="289"/>
      <c r="G41"/>
      <c r="H41"/>
      <c r="I41"/>
      <c r="J41"/>
    </row>
    <row r="42" spans="2:10" ht="16.2">
      <c r="B42" s="212" t="s">
        <v>1282</v>
      </c>
      <c r="C42" s="220" t="s">
        <v>1284</v>
      </c>
      <c r="D42" s="223" t="str">
        <f>IF(B42="","",VLOOKUP(B42,登録ナンバー!$A$4:$I$583,7,0))</f>
        <v>片岡一寿</v>
      </c>
      <c r="E42" s="213" t="str">
        <f>IF(C42="","",VLOOKUP(C42,登録ナンバー!$A$4:$I$583,7,0))</f>
        <v>袖岡毅志</v>
      </c>
      <c r="G42"/>
      <c r="H42"/>
      <c r="I42"/>
      <c r="J42"/>
    </row>
    <row r="43" spans="2:10" ht="16.8" thickBot="1">
      <c r="B43" s="214"/>
      <c r="C43" s="221"/>
      <c r="D43" s="224" t="str">
        <f>IF(B43="","",VLOOKUP(B43,登録ナンバー!$A$4:$I$583,7,0))</f>
        <v/>
      </c>
      <c r="E43" s="215" t="str">
        <f>IF(C43="","",VLOOKUP(C43,登録ナンバー!$A$4:$I$583,7,0))</f>
        <v/>
      </c>
      <c r="G43"/>
      <c r="H43"/>
      <c r="I43"/>
      <c r="J43"/>
    </row>
    <row r="44" spans="2:10">
      <c r="B44" s="211" t="s">
        <v>711</v>
      </c>
      <c r="C44" s="219" t="s">
        <v>711</v>
      </c>
      <c r="D44" s="286" t="s">
        <v>460</v>
      </c>
      <c r="E44" s="227"/>
      <c r="G44"/>
      <c r="H44"/>
      <c r="I44"/>
      <c r="J44"/>
    </row>
    <row r="45" spans="2:10" ht="16.2">
      <c r="B45" s="212" t="s">
        <v>1240</v>
      </c>
      <c r="C45" s="220" t="s">
        <v>496</v>
      </c>
      <c r="D45" s="222" t="str">
        <f>IF(B45="","",VLOOKUP(B45,登録ナンバー!$A$4:$I$583,7,0))</f>
        <v>浅田隆昭</v>
      </c>
      <c r="E45" s="213" t="str">
        <f>IF(C45="","",VLOOKUP(C45,登録ナンバー!$A$4:$I$583,7,0))</f>
        <v>宮村知宏</v>
      </c>
      <c r="F45" s="289"/>
      <c r="G45"/>
      <c r="H45"/>
      <c r="I45"/>
      <c r="J45"/>
    </row>
    <row r="46" spans="2:10" ht="16.2">
      <c r="B46" s="212" t="s">
        <v>1241</v>
      </c>
      <c r="C46" s="220"/>
      <c r="D46" s="223" t="str">
        <f>IF(B46="","",VLOOKUP(B46,登録ナンバー!$A$4:$I$583,7,0))</f>
        <v>東正隆</v>
      </c>
      <c r="E46" s="213" t="str">
        <f>IF(C46="","",VLOOKUP(C46,登録ナンバー!$A$4:$I$583,7,0))</f>
        <v/>
      </c>
      <c r="G46"/>
      <c r="H46"/>
      <c r="I46"/>
      <c r="J46"/>
    </row>
    <row r="47" spans="2:10" ht="16.8" thickBot="1">
      <c r="B47" s="214"/>
      <c r="C47" s="221"/>
      <c r="D47" s="224" t="str">
        <f>IF(B47="","",VLOOKUP(B47,登録ナンバー!$A$4:$I$583,7,0))</f>
        <v/>
      </c>
      <c r="E47" s="215" t="str">
        <f>IF(C47="","",VLOOKUP(C47,登録ナンバー!$A$4:$I$583,7,0))</f>
        <v/>
      </c>
    </row>
    <row r="48" spans="2:10">
      <c r="B48" s="211" t="s">
        <v>711</v>
      </c>
      <c r="C48" s="219" t="s">
        <v>711</v>
      </c>
      <c r="D48" s="286" t="s">
        <v>1242</v>
      </c>
      <c r="E48" s="227"/>
    </row>
    <row r="49" spans="2:6" ht="16.2">
      <c r="B49" s="212" t="s">
        <v>1243</v>
      </c>
      <c r="C49" s="220" t="s">
        <v>1245</v>
      </c>
      <c r="D49" s="222" t="str">
        <f>IF(B49="","",VLOOKUP(B49,登録ナンバー!$A$4:$I$583,7,0))</f>
        <v>西川昌一</v>
      </c>
      <c r="E49" s="213" t="str">
        <f>IF(C49="","",VLOOKUP(C49,登録ナンバー!$A$4:$I$583,7,0))</f>
        <v>辻村惣一</v>
      </c>
      <c r="F49" s="289"/>
    </row>
    <row r="50" spans="2:6" ht="16.2">
      <c r="B50" s="212" t="s">
        <v>1244</v>
      </c>
      <c r="C50" s="220" t="s">
        <v>1246</v>
      </c>
      <c r="D50" s="223" t="str">
        <f>IF(B50="","",VLOOKUP(B50,登録ナンバー!$A$4:$I$583,7,0))</f>
        <v>落合良弘</v>
      </c>
      <c r="E50" s="213" t="str">
        <f>IF(C50="","",VLOOKUP(C50,登録ナンバー!$A$4:$I$583,7,0))</f>
        <v>槇田学</v>
      </c>
    </row>
    <row r="51" spans="2:6" ht="16.8" thickBot="1">
      <c r="B51" s="214"/>
      <c r="C51" s="221"/>
      <c r="D51" s="224" t="str">
        <f>IF(B51="","",VLOOKUP(B51,登録ナンバー!$A$4:$I$583,7,0))</f>
        <v/>
      </c>
      <c r="E51" s="215" t="str">
        <f>IF(C51="","",VLOOKUP(C51,登録ナンバー!$A$4:$I$583,7,0))</f>
        <v/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B515-F88B-4322-9220-57B37EB70BA2}">
  <dimension ref="A1:D5"/>
  <sheetViews>
    <sheetView tabSelected="1" topLeftCell="B1" zoomScale="171" workbookViewId="0">
      <selection activeCell="D4" sqref="D4"/>
    </sheetView>
  </sheetViews>
  <sheetFormatPr defaultRowHeight="13.2"/>
  <cols>
    <col min="1" max="4" width="26.5546875" customWidth="1"/>
  </cols>
  <sheetData>
    <row r="1" spans="1:4">
      <c r="A1" t="s">
        <v>1303</v>
      </c>
      <c r="B1" t="s">
        <v>1304</v>
      </c>
      <c r="C1" t="s">
        <v>1305</v>
      </c>
      <c r="D1" t="s">
        <v>1306</v>
      </c>
    </row>
    <row r="2" spans="1:4" ht="107.55" customHeight="1"/>
    <row r="4" spans="1:4" ht="26.4">
      <c r="A4" t="s">
        <v>1307</v>
      </c>
      <c r="B4" s="82" t="s">
        <v>1308</v>
      </c>
      <c r="C4" t="s">
        <v>1309</v>
      </c>
    </row>
    <row r="5" spans="1:4" ht="99.45" customHeight="1"/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E557-9BCB-4882-87ED-BA4EB2304F36}">
  <dimension ref="A2:O26"/>
  <sheetViews>
    <sheetView showGridLines="0" topLeftCell="A15" zoomScale="85" zoomScaleNormal="85" workbookViewId="0">
      <selection activeCell="B2" sqref="B2:O26"/>
    </sheetView>
  </sheetViews>
  <sheetFormatPr defaultRowHeight="13.2"/>
  <cols>
    <col min="1" max="13" width="5.109375" customWidth="1"/>
    <col min="14" max="15" width="4.21875" customWidth="1"/>
    <col min="16" max="16" width="5.109375" customWidth="1"/>
  </cols>
  <sheetData>
    <row r="2" spans="1:15" ht="22.8">
      <c r="B2" s="70" t="s">
        <v>1247</v>
      </c>
      <c r="C2" s="70"/>
      <c r="D2" s="70"/>
    </row>
    <row r="3" spans="1:15" ht="22.8">
      <c r="B3" s="71" t="s">
        <v>696</v>
      </c>
      <c r="C3" s="71"/>
      <c r="D3" s="71"/>
    </row>
    <row r="4" spans="1:15" ht="19.5" customHeight="1">
      <c r="B4" s="72" t="s">
        <v>448</v>
      </c>
      <c r="C4" s="59"/>
      <c r="D4" s="59"/>
      <c r="O4" s="84"/>
    </row>
    <row r="5" spans="1:15" ht="19.5" customHeight="1">
      <c r="A5" t="s">
        <v>1292</v>
      </c>
      <c r="B5" s="72" t="s">
        <v>1293</v>
      </c>
      <c r="C5" s="59"/>
      <c r="D5" s="59"/>
      <c r="O5" s="84"/>
    </row>
    <row r="6" spans="1:15" ht="19.5" hidden="1" customHeight="1">
      <c r="B6" s="72" t="s">
        <v>1254</v>
      </c>
      <c r="C6" s="59"/>
      <c r="D6" s="59"/>
      <c r="O6" s="84"/>
    </row>
    <row r="7" spans="1:15" ht="19.5" customHeight="1" thickBot="1">
      <c r="B7" s="72"/>
      <c r="C7" s="72"/>
      <c r="D7" s="59"/>
    </row>
    <row r="8" spans="1:15" ht="19.05" customHeight="1" thickBot="1">
      <c r="B8" s="333" t="s">
        <v>445</v>
      </c>
      <c r="C8" s="334"/>
      <c r="D8" s="335"/>
      <c r="E8" s="361"/>
      <c r="F8" s="362"/>
      <c r="G8" s="362"/>
      <c r="H8" s="362"/>
      <c r="I8" s="362"/>
      <c r="J8" s="362"/>
      <c r="K8" s="362"/>
      <c r="L8" s="362"/>
      <c r="M8" s="362"/>
      <c r="N8" s="362"/>
      <c r="O8" s="363"/>
    </row>
    <row r="9" spans="1:15" ht="19.05" customHeight="1">
      <c r="B9" s="336" t="s">
        <v>276</v>
      </c>
      <c r="C9" s="337"/>
      <c r="D9" s="338"/>
      <c r="E9" s="345">
        <f>IF(F11="","",IF(F9&gt;G9,1,0)+IF(F10&gt;G10,1,0)+IF(F11&gt;G11,1,0)+IF(F12&gt;G12,1,0)+IF(F13&gt;G13,1,0))</f>
        <v>4</v>
      </c>
      <c r="F9" s="60">
        <v>6</v>
      </c>
      <c r="G9" s="60">
        <v>1</v>
      </c>
      <c r="H9" s="348">
        <f>IF(F13="","",5-E9)</f>
        <v>1</v>
      </c>
      <c r="I9" s="351" t="s">
        <v>447</v>
      </c>
      <c r="J9" s="352"/>
      <c r="K9" s="353"/>
      <c r="L9" s="380" t="s">
        <v>351</v>
      </c>
      <c r="M9" s="381"/>
      <c r="N9" s="376">
        <f>SUM(E9,I9)/SUM(E9,H9,I9,K9)</f>
        <v>0.8</v>
      </c>
      <c r="O9" s="377"/>
    </row>
    <row r="10" spans="1:15" ht="19.05" customHeight="1">
      <c r="B10" s="339"/>
      <c r="C10" s="340"/>
      <c r="D10" s="341"/>
      <c r="E10" s="346"/>
      <c r="F10" s="64">
        <v>6</v>
      </c>
      <c r="G10" s="64">
        <v>0</v>
      </c>
      <c r="H10" s="349"/>
      <c r="I10" s="354"/>
      <c r="J10" s="355"/>
      <c r="K10" s="356"/>
      <c r="L10" s="382"/>
      <c r="M10" s="383"/>
      <c r="N10" s="366"/>
      <c r="O10" s="367"/>
    </row>
    <row r="11" spans="1:15" ht="19.05" customHeight="1">
      <c r="B11" s="339"/>
      <c r="C11" s="340"/>
      <c r="D11" s="341"/>
      <c r="E11" s="346"/>
      <c r="F11" s="64">
        <v>5</v>
      </c>
      <c r="G11" s="64">
        <v>7</v>
      </c>
      <c r="H11" s="349"/>
      <c r="I11" s="354"/>
      <c r="J11" s="355"/>
      <c r="K11" s="356"/>
      <c r="L11" s="384"/>
      <c r="M11" s="385"/>
      <c r="N11" s="378"/>
      <c r="O11" s="379"/>
    </row>
    <row r="12" spans="1:15" ht="19.05" customHeight="1">
      <c r="B12" s="339"/>
      <c r="C12" s="340"/>
      <c r="D12" s="341"/>
      <c r="E12" s="346"/>
      <c r="F12" s="67">
        <v>6</v>
      </c>
      <c r="G12" s="67">
        <v>0</v>
      </c>
      <c r="H12" s="349"/>
      <c r="I12" s="354"/>
      <c r="J12" s="355"/>
      <c r="K12" s="356"/>
      <c r="L12" s="370" t="s">
        <v>352</v>
      </c>
      <c r="M12" s="371"/>
      <c r="N12" s="364">
        <f>SUM(F9:F13,J9:J13)/SUM(F9:G13,J9:J13)</f>
        <v>0.74358974358974361</v>
      </c>
      <c r="O12" s="365"/>
    </row>
    <row r="13" spans="1:15" ht="19.05" customHeight="1">
      <c r="B13" s="339"/>
      <c r="C13" s="340"/>
      <c r="D13" s="341"/>
      <c r="E13" s="347"/>
      <c r="F13" s="67">
        <v>6</v>
      </c>
      <c r="G13" s="67">
        <v>2</v>
      </c>
      <c r="H13" s="350"/>
      <c r="I13" s="354"/>
      <c r="J13" s="355"/>
      <c r="K13" s="356"/>
      <c r="L13" s="372"/>
      <c r="M13" s="373"/>
      <c r="N13" s="366"/>
      <c r="O13" s="367"/>
    </row>
    <row r="14" spans="1:15" ht="19.05" customHeight="1" thickBot="1">
      <c r="B14" s="342"/>
      <c r="C14" s="343"/>
      <c r="D14" s="344"/>
      <c r="E14" s="360" t="str">
        <f>IF(F9="","",IF(E9&gt;H9,"○","●"))</f>
        <v>○</v>
      </c>
      <c r="F14" s="360"/>
      <c r="G14" s="360"/>
      <c r="H14" s="360"/>
      <c r="I14" s="357"/>
      <c r="J14" s="358"/>
      <c r="K14" s="359"/>
      <c r="L14" s="374"/>
      <c r="M14" s="375"/>
      <c r="N14" s="368"/>
      <c r="O14" s="369"/>
    </row>
    <row r="15" spans="1:15" ht="19.05" customHeight="1">
      <c r="B15" s="336" t="s">
        <v>276</v>
      </c>
      <c r="C15" s="337"/>
      <c r="D15" s="338"/>
      <c r="E15" s="345">
        <f>IF(F17="","",IF(F15&gt;G15,1,0)+IF(F16&gt;G16,1,0)+IF(F17&gt;G17,1,0)+IF(F18&gt;G18,1,0)+IF(F19&gt;G19,1,0))</f>
        <v>3</v>
      </c>
      <c r="F15" s="60">
        <v>6</v>
      </c>
      <c r="G15" s="60">
        <v>0</v>
      </c>
      <c r="H15" s="348">
        <f>IF(F19="","",5-E15)</f>
        <v>2</v>
      </c>
      <c r="I15" s="351" t="s">
        <v>447</v>
      </c>
      <c r="J15" s="352"/>
      <c r="K15" s="353"/>
      <c r="L15" s="380" t="s">
        <v>351</v>
      </c>
      <c r="M15" s="381"/>
      <c r="N15" s="376">
        <f>SUM(E15,I15)/SUM(E15,H15,I15,K15)</f>
        <v>0.6</v>
      </c>
      <c r="O15" s="377"/>
    </row>
    <row r="16" spans="1:15" ht="19.05" customHeight="1">
      <c r="B16" s="339"/>
      <c r="C16" s="340"/>
      <c r="D16" s="341"/>
      <c r="E16" s="346"/>
      <c r="F16" s="64">
        <v>6</v>
      </c>
      <c r="G16" s="64">
        <v>2</v>
      </c>
      <c r="H16" s="349"/>
      <c r="I16" s="354"/>
      <c r="J16" s="355"/>
      <c r="K16" s="356"/>
      <c r="L16" s="382"/>
      <c r="M16" s="383"/>
      <c r="N16" s="366"/>
      <c r="O16" s="367"/>
    </row>
    <row r="17" spans="2:15" ht="19.05" customHeight="1">
      <c r="B17" s="339"/>
      <c r="C17" s="340"/>
      <c r="D17" s="341"/>
      <c r="E17" s="346"/>
      <c r="F17" s="64">
        <v>6</v>
      </c>
      <c r="G17" s="64">
        <v>3</v>
      </c>
      <c r="H17" s="349"/>
      <c r="I17" s="354"/>
      <c r="J17" s="355"/>
      <c r="K17" s="356"/>
      <c r="L17" s="384"/>
      <c r="M17" s="385"/>
      <c r="N17" s="378"/>
      <c r="O17" s="379"/>
    </row>
    <row r="18" spans="2:15" ht="19.05" customHeight="1">
      <c r="B18" s="339"/>
      <c r="C18" s="340"/>
      <c r="D18" s="341"/>
      <c r="E18" s="346"/>
      <c r="F18" s="67">
        <v>5</v>
      </c>
      <c r="G18" s="67">
        <v>7</v>
      </c>
      <c r="H18" s="349"/>
      <c r="I18" s="354"/>
      <c r="J18" s="355"/>
      <c r="K18" s="356"/>
      <c r="L18" s="370" t="s">
        <v>352</v>
      </c>
      <c r="M18" s="371"/>
      <c r="N18" s="364">
        <f>SUM(F15:F19,J15:J19)/SUM(F15:G19,J15:J19)</f>
        <v>0.5957446808510638</v>
      </c>
      <c r="O18" s="365"/>
    </row>
    <row r="19" spans="2:15" ht="19.05" customHeight="1">
      <c r="B19" s="339"/>
      <c r="C19" s="340"/>
      <c r="D19" s="341"/>
      <c r="E19" s="347"/>
      <c r="F19" s="67">
        <v>5</v>
      </c>
      <c r="G19" s="67">
        <v>7</v>
      </c>
      <c r="H19" s="350"/>
      <c r="I19" s="354"/>
      <c r="J19" s="355"/>
      <c r="K19" s="356"/>
      <c r="L19" s="372"/>
      <c r="M19" s="373"/>
      <c r="N19" s="366"/>
      <c r="O19" s="367"/>
    </row>
    <row r="20" spans="2:15" ht="19.05" customHeight="1" thickBot="1">
      <c r="B20" s="342"/>
      <c r="C20" s="343"/>
      <c r="D20" s="344"/>
      <c r="E20" s="360" t="str">
        <f>IF(F15="","",IF(E15&gt;H15,"○","●"))</f>
        <v>○</v>
      </c>
      <c r="F20" s="360"/>
      <c r="G20" s="360"/>
      <c r="H20" s="360"/>
      <c r="I20" s="357"/>
      <c r="J20" s="358"/>
      <c r="K20" s="359"/>
      <c r="L20" s="374"/>
      <c r="M20" s="375"/>
      <c r="N20" s="368"/>
      <c r="O20" s="369"/>
    </row>
    <row r="21" spans="2:15" ht="19.05" customHeight="1">
      <c r="B21" s="336" t="s">
        <v>276</v>
      </c>
      <c r="C21" s="337"/>
      <c r="D21" s="338"/>
      <c r="E21" s="345">
        <f>IF(F23="","",IF(F21&gt;G21,1,0)+IF(F22&gt;G22,1,0)+IF(F23&gt;G23,1,0)+IF(F24&gt;G24,1,0)+IF(F25&gt;G25,1,0))</f>
        <v>4</v>
      </c>
      <c r="F21" s="60">
        <v>6</v>
      </c>
      <c r="G21" s="60">
        <v>3</v>
      </c>
      <c r="H21" s="348">
        <f>IF(F25="","",5-E21)</f>
        <v>1</v>
      </c>
      <c r="I21" s="351" t="s">
        <v>447</v>
      </c>
      <c r="J21" s="352"/>
      <c r="K21" s="353"/>
      <c r="L21" s="380" t="s">
        <v>351</v>
      </c>
      <c r="M21" s="381"/>
      <c r="N21" s="376">
        <f>SUM(E21,I21)/SUM(E21,H21,I21,K21)</f>
        <v>0.8</v>
      </c>
      <c r="O21" s="377"/>
    </row>
    <row r="22" spans="2:15" ht="19.05" customHeight="1">
      <c r="B22" s="339"/>
      <c r="C22" s="340"/>
      <c r="D22" s="341"/>
      <c r="E22" s="346"/>
      <c r="F22" s="64">
        <v>6</v>
      </c>
      <c r="G22" s="64">
        <v>7</v>
      </c>
      <c r="H22" s="349"/>
      <c r="I22" s="354"/>
      <c r="J22" s="355"/>
      <c r="K22" s="356"/>
      <c r="L22" s="382"/>
      <c r="M22" s="383"/>
      <c r="N22" s="366"/>
      <c r="O22" s="367"/>
    </row>
    <row r="23" spans="2:15" ht="19.05" customHeight="1">
      <c r="B23" s="339"/>
      <c r="C23" s="340"/>
      <c r="D23" s="341"/>
      <c r="E23" s="346"/>
      <c r="F23" s="64">
        <v>7</v>
      </c>
      <c r="G23" s="64">
        <v>6</v>
      </c>
      <c r="H23" s="349"/>
      <c r="I23" s="354"/>
      <c r="J23" s="355"/>
      <c r="K23" s="356"/>
      <c r="L23" s="384"/>
      <c r="M23" s="385"/>
      <c r="N23" s="378"/>
      <c r="O23" s="379"/>
    </row>
    <row r="24" spans="2:15" ht="19.05" customHeight="1">
      <c r="B24" s="339"/>
      <c r="C24" s="340"/>
      <c r="D24" s="341"/>
      <c r="E24" s="346"/>
      <c r="F24" s="67">
        <v>6</v>
      </c>
      <c r="G24" s="67">
        <v>0</v>
      </c>
      <c r="H24" s="349"/>
      <c r="I24" s="354"/>
      <c r="J24" s="355"/>
      <c r="K24" s="356"/>
      <c r="L24" s="370" t="s">
        <v>352</v>
      </c>
      <c r="M24" s="371"/>
      <c r="N24" s="364">
        <f>SUM(F21:F25,J21:J25)/SUM(F21:G25,J21:J25)</f>
        <v>0.63265306122448983</v>
      </c>
      <c r="O24" s="365"/>
    </row>
    <row r="25" spans="2:15" ht="19.05" customHeight="1">
      <c r="B25" s="339"/>
      <c r="C25" s="340"/>
      <c r="D25" s="341"/>
      <c r="E25" s="347"/>
      <c r="F25" s="67">
        <v>6</v>
      </c>
      <c r="G25" s="67">
        <v>2</v>
      </c>
      <c r="H25" s="350"/>
      <c r="I25" s="354"/>
      <c r="J25" s="355"/>
      <c r="K25" s="356"/>
      <c r="L25" s="372"/>
      <c r="M25" s="373"/>
      <c r="N25" s="366"/>
      <c r="O25" s="367"/>
    </row>
    <row r="26" spans="2:15" ht="19.05" customHeight="1" thickBot="1">
      <c r="B26" s="342"/>
      <c r="C26" s="343"/>
      <c r="D26" s="344"/>
      <c r="E26" s="360" t="str">
        <f>IF(E21="","",IF(E21&gt;H21,"○","●"))</f>
        <v>○</v>
      </c>
      <c r="F26" s="360"/>
      <c r="G26" s="360"/>
      <c r="H26" s="360"/>
      <c r="I26" s="357"/>
      <c r="J26" s="358"/>
      <c r="K26" s="359"/>
      <c r="L26" s="374"/>
      <c r="M26" s="375"/>
      <c r="N26" s="368"/>
      <c r="O26" s="369"/>
    </row>
  </sheetData>
  <protectedRanges>
    <protectedRange sqref="F9:G13 J9:J13 F15:G19 J15:J19 J21:J25 F21:G25" name="範囲1"/>
  </protectedRanges>
  <mergeCells count="29">
    <mergeCell ref="N24:O26"/>
    <mergeCell ref="L24:M26"/>
    <mergeCell ref="N21:O23"/>
    <mergeCell ref="L21:M23"/>
    <mergeCell ref="N15:O17"/>
    <mergeCell ref="L15:M17"/>
    <mergeCell ref="L18:M20"/>
    <mergeCell ref="I9:K14"/>
    <mergeCell ref="I15:K20"/>
    <mergeCell ref="E20:H20"/>
    <mergeCell ref="E14:H14"/>
    <mergeCell ref="B21:D26"/>
    <mergeCell ref="E21:E25"/>
    <mergeCell ref="H21:H25"/>
    <mergeCell ref="I21:K26"/>
    <mergeCell ref="E26:H26"/>
    <mergeCell ref="B8:D8"/>
    <mergeCell ref="B9:D14"/>
    <mergeCell ref="E9:E13"/>
    <mergeCell ref="H9:H13"/>
    <mergeCell ref="B15:D20"/>
    <mergeCell ref="E15:E19"/>
    <mergeCell ref="H15:H19"/>
    <mergeCell ref="E8:O8"/>
    <mergeCell ref="N18:O20"/>
    <mergeCell ref="L12:M14"/>
    <mergeCell ref="L9:M11"/>
    <mergeCell ref="N12:O14"/>
    <mergeCell ref="N9:O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8A66-0A25-404E-9231-B1E4CFD12230}">
  <sheetPr>
    <pageSetUpPr fitToPage="1"/>
  </sheetPr>
  <dimension ref="B2:T27"/>
  <sheetViews>
    <sheetView showGridLines="0" zoomScale="85" zoomScaleNormal="85" workbookViewId="0">
      <selection activeCell="O12" sqref="O12"/>
    </sheetView>
  </sheetViews>
  <sheetFormatPr defaultRowHeight="13.2"/>
  <cols>
    <col min="1" max="21" width="5.109375" customWidth="1"/>
  </cols>
  <sheetData>
    <row r="2" spans="2:20" ht="22.8">
      <c r="B2" s="70" t="s">
        <v>1247</v>
      </c>
      <c r="C2" s="70"/>
      <c r="D2" s="70"/>
      <c r="E2" s="70"/>
      <c r="F2" s="70"/>
      <c r="G2" s="70"/>
    </row>
    <row r="3" spans="2:20" ht="22.8">
      <c r="B3" s="71" t="s">
        <v>697</v>
      </c>
      <c r="C3" s="71"/>
      <c r="D3" s="71"/>
      <c r="E3" s="71"/>
      <c r="F3" s="71"/>
      <c r="G3" s="71"/>
    </row>
    <row r="4" spans="2:20" ht="19.5" customHeight="1">
      <c r="B4" s="72" t="s">
        <v>1270</v>
      </c>
      <c r="C4" s="59"/>
      <c r="D4" s="59"/>
      <c r="E4" s="59"/>
      <c r="F4" s="59"/>
      <c r="G4" s="59"/>
    </row>
    <row r="5" spans="2:20" ht="19.5" hidden="1" customHeight="1">
      <c r="B5" s="72" t="s">
        <v>1255</v>
      </c>
      <c r="C5" s="59"/>
      <c r="D5" s="59"/>
      <c r="E5" s="59"/>
      <c r="F5" s="59"/>
      <c r="G5" s="59"/>
    </row>
    <row r="6" spans="2:20" ht="19.5" customHeight="1" thickBot="1">
      <c r="B6" s="72"/>
      <c r="C6" s="72"/>
      <c r="D6" s="59"/>
      <c r="E6" s="59"/>
      <c r="F6" s="59"/>
      <c r="G6" s="59"/>
    </row>
    <row r="7" spans="2:20" ht="19.05" customHeight="1" thickBot="1">
      <c r="B7" s="333" t="s">
        <v>703</v>
      </c>
      <c r="C7" s="334"/>
      <c r="D7" s="335"/>
      <c r="E7" s="496" t="str">
        <f>B8</f>
        <v>うさかめ</v>
      </c>
      <c r="F7" s="352"/>
      <c r="G7" s="352"/>
      <c r="H7" s="497"/>
      <c r="I7" s="351" t="str">
        <f>B14</f>
        <v>Kテニス</v>
      </c>
      <c r="J7" s="352"/>
      <c r="K7" s="352"/>
      <c r="L7" s="497"/>
      <c r="M7" s="351" t="str">
        <f>B20</f>
        <v>京セラTC-B</v>
      </c>
      <c r="N7" s="352"/>
      <c r="O7" s="352"/>
      <c r="P7" s="353"/>
      <c r="Q7" s="361" t="s">
        <v>350</v>
      </c>
      <c r="R7" s="362"/>
      <c r="S7" s="362"/>
      <c r="T7" s="363"/>
    </row>
    <row r="8" spans="2:20" ht="19.05" customHeight="1">
      <c r="B8" s="486" t="s">
        <v>274</v>
      </c>
      <c r="C8" s="352"/>
      <c r="D8" s="353"/>
      <c r="E8" s="487"/>
      <c r="F8" s="488"/>
      <c r="G8" s="488"/>
      <c r="H8" s="489"/>
      <c r="I8" s="345">
        <f>IF(J10="","",IF(J8&gt;K8,1,0)+IF(J9&gt;K9,1,0)+IF(J10&gt;K10,1,0)+IF(J11&gt;K11,1,0)+IF(J12&gt;K12,1,0))</f>
        <v>0</v>
      </c>
      <c r="J8" s="60">
        <v>6</v>
      </c>
      <c r="K8" s="60">
        <v>7</v>
      </c>
      <c r="L8" s="348">
        <f>IF(J8="","",5-I8)</f>
        <v>5</v>
      </c>
      <c r="M8" s="345">
        <f>IF(N10="","",IF(N8&gt;O8,1,0)+IF(N9&gt;O9,1,0)+IF(N10&gt;O10,1,0)+IF(N11&gt;O11,1,0)+IF(N12&gt;O12,1,0))</f>
        <v>2</v>
      </c>
      <c r="N8" s="60">
        <v>0</v>
      </c>
      <c r="O8" s="60">
        <v>6</v>
      </c>
      <c r="P8" s="466">
        <f>IF(N8="","",5-M8)</f>
        <v>3</v>
      </c>
      <c r="Q8" s="469">
        <f>COUNTIF(E13:P13,"○")</f>
        <v>0</v>
      </c>
      <c r="R8" s="470"/>
      <c r="S8" s="473">
        <f>COUNTIF(E13:P13,"●")</f>
        <v>2</v>
      </c>
      <c r="T8" s="474"/>
    </row>
    <row r="9" spans="2:20" ht="19.05" customHeight="1">
      <c r="B9" s="483"/>
      <c r="C9" s="355"/>
      <c r="D9" s="356"/>
      <c r="E9" s="490"/>
      <c r="F9" s="491"/>
      <c r="G9" s="491"/>
      <c r="H9" s="492"/>
      <c r="I9" s="346"/>
      <c r="J9" s="64">
        <v>1</v>
      </c>
      <c r="K9" s="64">
        <v>6</v>
      </c>
      <c r="L9" s="349"/>
      <c r="M9" s="346"/>
      <c r="N9" s="64">
        <v>6</v>
      </c>
      <c r="O9" s="64">
        <v>2</v>
      </c>
      <c r="P9" s="467"/>
      <c r="Q9" s="471"/>
      <c r="R9" s="472"/>
      <c r="S9" s="475"/>
      <c r="T9" s="476"/>
    </row>
    <row r="10" spans="2:20" ht="19.05" customHeight="1">
      <c r="B10" s="483"/>
      <c r="C10" s="355"/>
      <c r="D10" s="356"/>
      <c r="E10" s="490"/>
      <c r="F10" s="491"/>
      <c r="G10" s="491"/>
      <c r="H10" s="492"/>
      <c r="I10" s="346"/>
      <c r="J10" s="64">
        <v>4</v>
      </c>
      <c r="K10" s="64">
        <v>6</v>
      </c>
      <c r="L10" s="349"/>
      <c r="M10" s="346"/>
      <c r="N10" s="64">
        <v>2</v>
      </c>
      <c r="O10" s="64">
        <v>6</v>
      </c>
      <c r="P10" s="467"/>
      <c r="Q10" s="477" t="s">
        <v>351</v>
      </c>
      <c r="R10" s="478"/>
      <c r="S10" s="479">
        <f>SUM(I8,M8)/SUM(I8,L8,M8,P8)</f>
        <v>0.2</v>
      </c>
      <c r="T10" s="480"/>
    </row>
    <row r="11" spans="2:20" ht="19.05" customHeight="1">
      <c r="B11" s="483"/>
      <c r="C11" s="355"/>
      <c r="D11" s="356"/>
      <c r="E11" s="490"/>
      <c r="F11" s="491"/>
      <c r="G11" s="491"/>
      <c r="H11" s="492"/>
      <c r="I11" s="346"/>
      <c r="J11" s="67">
        <v>5</v>
      </c>
      <c r="K11" s="67">
        <v>7</v>
      </c>
      <c r="L11" s="349"/>
      <c r="M11" s="346"/>
      <c r="N11" s="67">
        <v>6</v>
      </c>
      <c r="O11" s="67">
        <v>4</v>
      </c>
      <c r="P11" s="467"/>
      <c r="Q11" s="481" t="s">
        <v>352</v>
      </c>
      <c r="R11" s="482"/>
      <c r="S11" s="479">
        <f>SUM(J8:J12,N8:N12)/SUM(J8:K12,N8:O12)</f>
        <v>0.35632183908045978</v>
      </c>
      <c r="T11" s="480"/>
    </row>
    <row r="12" spans="2:20" ht="19.05" customHeight="1">
      <c r="B12" s="483"/>
      <c r="C12" s="355"/>
      <c r="D12" s="356"/>
      <c r="E12" s="490"/>
      <c r="F12" s="491"/>
      <c r="G12" s="491"/>
      <c r="H12" s="492"/>
      <c r="I12" s="347"/>
      <c r="J12" s="67">
        <v>0</v>
      </c>
      <c r="K12" s="67">
        <v>6</v>
      </c>
      <c r="L12" s="350"/>
      <c r="M12" s="347"/>
      <c r="N12" s="67">
        <v>1</v>
      </c>
      <c r="O12" s="67">
        <v>6</v>
      </c>
      <c r="P12" s="468"/>
      <c r="Q12" s="483" t="s">
        <v>353</v>
      </c>
      <c r="R12" s="355"/>
      <c r="S12" s="366" t="s">
        <v>707</v>
      </c>
      <c r="T12" s="367"/>
    </row>
    <row r="13" spans="2:20" ht="19.05" customHeight="1" thickBot="1">
      <c r="B13" s="484"/>
      <c r="C13" s="358"/>
      <c r="D13" s="359"/>
      <c r="E13" s="493"/>
      <c r="F13" s="494"/>
      <c r="G13" s="494"/>
      <c r="H13" s="495"/>
      <c r="I13" s="360" t="str">
        <f>IF(J8="","",IF(I8&gt;L8,"○","●"))</f>
        <v>●</v>
      </c>
      <c r="J13" s="360"/>
      <c r="K13" s="360"/>
      <c r="L13" s="360"/>
      <c r="M13" s="360" t="str">
        <f>IF(N8="","",IF(M8&gt;P8,"○","●"))</f>
        <v>●</v>
      </c>
      <c r="N13" s="360"/>
      <c r="O13" s="360"/>
      <c r="P13" s="485"/>
      <c r="Q13" s="484"/>
      <c r="R13" s="358"/>
      <c r="S13" s="368"/>
      <c r="T13" s="369"/>
    </row>
    <row r="14" spans="2:20" ht="19.05" customHeight="1">
      <c r="B14" s="336" t="s">
        <v>698</v>
      </c>
      <c r="C14" s="337"/>
      <c r="D14" s="338"/>
      <c r="E14" s="450">
        <f>L8</f>
        <v>5</v>
      </c>
      <c r="F14" s="328">
        <f>K8</f>
        <v>7</v>
      </c>
      <c r="G14" s="328">
        <f>J8</f>
        <v>6</v>
      </c>
      <c r="H14" s="453">
        <f>I8</f>
        <v>0</v>
      </c>
      <c r="I14" s="456"/>
      <c r="J14" s="457"/>
      <c r="K14" s="457"/>
      <c r="L14" s="458"/>
      <c r="M14" s="453">
        <f>IF(N16="","",IF(N14&gt;O14,1,0)+IF(N15&gt;O15,1,0)+IF(N16&gt;O16,1,0)+IF(N17&gt;O17,1,0)+IF(N18&gt;O18,1,0))</f>
        <v>4</v>
      </c>
      <c r="N14" s="328">
        <v>2</v>
      </c>
      <c r="O14" s="328">
        <v>6</v>
      </c>
      <c r="P14" s="427">
        <f>IF(N14="","",5-M14)</f>
        <v>1</v>
      </c>
      <c r="Q14" s="430">
        <f>COUNTIF(E19:P19,"○")</f>
        <v>2</v>
      </c>
      <c r="R14" s="431"/>
      <c r="S14" s="434">
        <f>COUNTIF(E19:P19,"●")</f>
        <v>0</v>
      </c>
      <c r="T14" s="435"/>
    </row>
    <row r="15" spans="2:20" ht="19.05" customHeight="1">
      <c r="B15" s="339"/>
      <c r="C15" s="340"/>
      <c r="D15" s="341"/>
      <c r="E15" s="451"/>
      <c r="F15" s="329">
        <f>K9</f>
        <v>6</v>
      </c>
      <c r="G15" s="329">
        <f>J9</f>
        <v>1</v>
      </c>
      <c r="H15" s="454"/>
      <c r="I15" s="459"/>
      <c r="J15" s="460"/>
      <c r="K15" s="460"/>
      <c r="L15" s="461"/>
      <c r="M15" s="454"/>
      <c r="N15" s="329">
        <v>6</v>
      </c>
      <c r="O15" s="329">
        <v>1</v>
      </c>
      <c r="P15" s="428"/>
      <c r="Q15" s="432"/>
      <c r="R15" s="433"/>
      <c r="S15" s="436"/>
      <c r="T15" s="437"/>
    </row>
    <row r="16" spans="2:20" ht="19.05" customHeight="1">
      <c r="B16" s="339"/>
      <c r="C16" s="340"/>
      <c r="D16" s="341"/>
      <c r="E16" s="451"/>
      <c r="F16" s="329">
        <f>K10</f>
        <v>6</v>
      </c>
      <c r="G16" s="329">
        <f>J10</f>
        <v>4</v>
      </c>
      <c r="H16" s="454"/>
      <c r="I16" s="459"/>
      <c r="J16" s="460"/>
      <c r="K16" s="460"/>
      <c r="L16" s="461"/>
      <c r="M16" s="454"/>
      <c r="N16" s="329">
        <v>6</v>
      </c>
      <c r="O16" s="329">
        <v>0</v>
      </c>
      <c r="P16" s="428"/>
      <c r="Q16" s="438" t="s">
        <v>351</v>
      </c>
      <c r="R16" s="439"/>
      <c r="S16" s="440">
        <f>SUM(E14,M14)/SUM(E14,H14,M14,P14)</f>
        <v>0.9</v>
      </c>
      <c r="T16" s="441"/>
    </row>
    <row r="17" spans="2:20" ht="19.05" customHeight="1">
      <c r="B17" s="339"/>
      <c r="C17" s="340"/>
      <c r="D17" s="341"/>
      <c r="E17" s="451"/>
      <c r="F17" s="329">
        <f>K11</f>
        <v>7</v>
      </c>
      <c r="G17" s="329">
        <f>J11</f>
        <v>5</v>
      </c>
      <c r="H17" s="454"/>
      <c r="I17" s="459"/>
      <c r="J17" s="460"/>
      <c r="K17" s="460"/>
      <c r="L17" s="461"/>
      <c r="M17" s="454"/>
      <c r="N17" s="330">
        <v>6</v>
      </c>
      <c r="O17" s="330">
        <v>2</v>
      </c>
      <c r="P17" s="428"/>
      <c r="Q17" s="442" t="s">
        <v>352</v>
      </c>
      <c r="R17" s="443"/>
      <c r="S17" s="440">
        <f>SUM(F14:F18,N14:N18)/SUM(F14:G18,N14:O18)</f>
        <v>0.69047619047619047</v>
      </c>
      <c r="T17" s="441"/>
    </row>
    <row r="18" spans="2:20" ht="19.05" customHeight="1">
      <c r="B18" s="339"/>
      <c r="C18" s="340"/>
      <c r="D18" s="341"/>
      <c r="E18" s="452"/>
      <c r="F18" s="329">
        <f>K12</f>
        <v>6</v>
      </c>
      <c r="G18" s="329">
        <f>J12</f>
        <v>0</v>
      </c>
      <c r="H18" s="455"/>
      <c r="I18" s="459"/>
      <c r="J18" s="460"/>
      <c r="K18" s="460"/>
      <c r="L18" s="461"/>
      <c r="M18" s="455"/>
      <c r="N18" s="330">
        <v>6</v>
      </c>
      <c r="O18" s="330">
        <v>1</v>
      </c>
      <c r="P18" s="429"/>
      <c r="Q18" s="339" t="s">
        <v>353</v>
      </c>
      <c r="R18" s="340"/>
      <c r="S18" s="444" t="s">
        <v>705</v>
      </c>
      <c r="T18" s="445"/>
    </row>
    <row r="19" spans="2:20" ht="19.05" customHeight="1" thickBot="1">
      <c r="B19" s="342"/>
      <c r="C19" s="343"/>
      <c r="D19" s="344"/>
      <c r="E19" s="465" t="str">
        <f>IF(E14="","",IF(E14&gt;H14,"○","●"))</f>
        <v>○</v>
      </c>
      <c r="F19" s="448"/>
      <c r="G19" s="448"/>
      <c r="H19" s="448"/>
      <c r="I19" s="462"/>
      <c r="J19" s="463"/>
      <c r="K19" s="463"/>
      <c r="L19" s="464"/>
      <c r="M19" s="448" t="str">
        <f>IF(N14="","",IF(M14&gt;P14,"○","●"))</f>
        <v>○</v>
      </c>
      <c r="N19" s="448"/>
      <c r="O19" s="448"/>
      <c r="P19" s="449"/>
      <c r="Q19" s="342"/>
      <c r="R19" s="343"/>
      <c r="S19" s="446"/>
      <c r="T19" s="447"/>
    </row>
    <row r="20" spans="2:20" ht="19.05" customHeight="1">
      <c r="B20" s="416" t="s">
        <v>694</v>
      </c>
      <c r="C20" s="417"/>
      <c r="D20" s="418"/>
      <c r="E20" s="421">
        <f>P8</f>
        <v>3</v>
      </c>
      <c r="F20" s="326">
        <f>O8</f>
        <v>6</v>
      </c>
      <c r="G20" s="326">
        <f>N8</f>
        <v>0</v>
      </c>
      <c r="H20" s="424">
        <f>M8</f>
        <v>2</v>
      </c>
      <c r="I20" s="424">
        <f>P14</f>
        <v>1</v>
      </c>
      <c r="J20" s="326">
        <f>O14</f>
        <v>6</v>
      </c>
      <c r="K20" s="326">
        <f>N14</f>
        <v>2</v>
      </c>
      <c r="L20" s="424">
        <f>M14</f>
        <v>4</v>
      </c>
      <c r="M20" s="386"/>
      <c r="N20" s="387"/>
      <c r="O20" s="387"/>
      <c r="P20" s="388"/>
      <c r="Q20" s="402">
        <f>COUNTIF(E25:P25,"○")</f>
        <v>1</v>
      </c>
      <c r="R20" s="403"/>
      <c r="S20" s="406">
        <f>COUNTIF(E25:P25,"●")</f>
        <v>1</v>
      </c>
      <c r="T20" s="407"/>
    </row>
    <row r="21" spans="2:20" ht="19.05" customHeight="1">
      <c r="B21" s="392"/>
      <c r="C21" s="393"/>
      <c r="D21" s="419"/>
      <c r="E21" s="422"/>
      <c r="F21" s="327">
        <f>O9</f>
        <v>2</v>
      </c>
      <c r="G21" s="327">
        <f>N9</f>
        <v>6</v>
      </c>
      <c r="H21" s="425"/>
      <c r="I21" s="425"/>
      <c r="J21" s="327">
        <f>O15</f>
        <v>1</v>
      </c>
      <c r="K21" s="327">
        <f>N15</f>
        <v>6</v>
      </c>
      <c r="L21" s="425"/>
      <c r="M21" s="386"/>
      <c r="N21" s="387"/>
      <c r="O21" s="387"/>
      <c r="P21" s="388"/>
      <c r="Q21" s="404"/>
      <c r="R21" s="405"/>
      <c r="S21" s="408"/>
      <c r="T21" s="409"/>
    </row>
    <row r="22" spans="2:20" ht="19.05" customHeight="1">
      <c r="B22" s="392"/>
      <c r="C22" s="393"/>
      <c r="D22" s="419"/>
      <c r="E22" s="422"/>
      <c r="F22" s="327">
        <f>O10</f>
        <v>6</v>
      </c>
      <c r="G22" s="327">
        <f>N10</f>
        <v>2</v>
      </c>
      <c r="H22" s="425"/>
      <c r="I22" s="425"/>
      <c r="J22" s="327">
        <f>O16</f>
        <v>0</v>
      </c>
      <c r="K22" s="327">
        <f>N16</f>
        <v>6</v>
      </c>
      <c r="L22" s="425"/>
      <c r="M22" s="386"/>
      <c r="N22" s="387"/>
      <c r="O22" s="387"/>
      <c r="P22" s="388"/>
      <c r="Q22" s="410" t="s">
        <v>351</v>
      </c>
      <c r="R22" s="411"/>
      <c r="S22" s="412">
        <f>SUM(E20,I20)/SUM(E20,H20,I20,L20)</f>
        <v>0.4</v>
      </c>
      <c r="T22" s="413"/>
    </row>
    <row r="23" spans="2:20" ht="19.05" customHeight="1">
      <c r="B23" s="392"/>
      <c r="C23" s="393"/>
      <c r="D23" s="419"/>
      <c r="E23" s="422"/>
      <c r="F23" s="327">
        <f>O11</f>
        <v>4</v>
      </c>
      <c r="G23" s="327">
        <f>N11</f>
        <v>6</v>
      </c>
      <c r="H23" s="425"/>
      <c r="I23" s="425"/>
      <c r="J23" s="327">
        <f>O17</f>
        <v>2</v>
      </c>
      <c r="K23" s="327">
        <f>N17</f>
        <v>6</v>
      </c>
      <c r="L23" s="425"/>
      <c r="M23" s="386"/>
      <c r="N23" s="387"/>
      <c r="O23" s="387"/>
      <c r="P23" s="388"/>
      <c r="Q23" s="414" t="s">
        <v>352</v>
      </c>
      <c r="R23" s="415"/>
      <c r="S23" s="412">
        <f>SUM(F20:F24,J20:J24)/SUM(F20:G24,J20:K24)</f>
        <v>0.45333333333333331</v>
      </c>
      <c r="T23" s="413"/>
    </row>
    <row r="24" spans="2:20" ht="19.05" customHeight="1">
      <c r="B24" s="392"/>
      <c r="C24" s="393"/>
      <c r="D24" s="419"/>
      <c r="E24" s="423"/>
      <c r="F24" s="327">
        <f>O12</f>
        <v>6</v>
      </c>
      <c r="G24" s="327">
        <f>N12</f>
        <v>1</v>
      </c>
      <c r="H24" s="426"/>
      <c r="I24" s="426"/>
      <c r="J24" s="327">
        <f>O18</f>
        <v>1</v>
      </c>
      <c r="K24" s="327">
        <f>N18</f>
        <v>6</v>
      </c>
      <c r="L24" s="426"/>
      <c r="M24" s="386"/>
      <c r="N24" s="387"/>
      <c r="O24" s="387"/>
      <c r="P24" s="388"/>
      <c r="Q24" s="392" t="s">
        <v>353</v>
      </c>
      <c r="R24" s="393"/>
      <c r="S24" s="396" t="s">
        <v>706</v>
      </c>
      <c r="T24" s="397"/>
    </row>
    <row r="25" spans="2:20" ht="19.05" customHeight="1" thickBot="1">
      <c r="B25" s="394"/>
      <c r="C25" s="395"/>
      <c r="D25" s="420"/>
      <c r="E25" s="400" t="str">
        <f>IF(E20="","",IF(E20&gt;H20,"○","●"))</f>
        <v>○</v>
      </c>
      <c r="F25" s="401"/>
      <c r="G25" s="401"/>
      <c r="H25" s="401"/>
      <c r="I25" s="401" t="str">
        <f>IF(I20="","",IF(I20&gt;L20,"○","●"))</f>
        <v>●</v>
      </c>
      <c r="J25" s="401"/>
      <c r="K25" s="401"/>
      <c r="L25" s="401"/>
      <c r="M25" s="389"/>
      <c r="N25" s="390"/>
      <c r="O25" s="390"/>
      <c r="P25" s="391"/>
      <c r="Q25" s="394"/>
      <c r="R25" s="395"/>
      <c r="S25" s="398"/>
      <c r="T25" s="399"/>
    </row>
    <row r="27" spans="2:20" ht="16.2">
      <c r="B27" s="91" t="s">
        <v>354</v>
      </c>
    </row>
  </sheetData>
  <protectedRanges>
    <protectedRange sqref="N8:O12 J8:K12 N14:O18" name="範囲1"/>
  </protectedRanges>
  <mergeCells count="53">
    <mergeCell ref="B7:D7"/>
    <mergeCell ref="E7:H7"/>
    <mergeCell ref="I7:L7"/>
    <mergeCell ref="M7:P7"/>
    <mergeCell ref="Q7:T7"/>
    <mergeCell ref="B8:D13"/>
    <mergeCell ref="E8:H13"/>
    <mergeCell ref="I8:I12"/>
    <mergeCell ref="L8:L12"/>
    <mergeCell ref="M8:M12"/>
    <mergeCell ref="I13:L13"/>
    <mergeCell ref="P8:P12"/>
    <mergeCell ref="Q8:R9"/>
    <mergeCell ref="S8:T9"/>
    <mergeCell ref="Q10:R10"/>
    <mergeCell ref="S10:T10"/>
    <mergeCell ref="Q11:R11"/>
    <mergeCell ref="S11:T11"/>
    <mergeCell ref="Q12:R13"/>
    <mergeCell ref="S12:T13"/>
    <mergeCell ref="M13:P13"/>
    <mergeCell ref="B14:D19"/>
    <mergeCell ref="E14:E18"/>
    <mergeCell ref="H14:H18"/>
    <mergeCell ref="I14:L19"/>
    <mergeCell ref="M14:M18"/>
    <mergeCell ref="E19:H19"/>
    <mergeCell ref="P14:P18"/>
    <mergeCell ref="Q14:R15"/>
    <mergeCell ref="S14:T15"/>
    <mergeCell ref="Q16:R16"/>
    <mergeCell ref="S16:T16"/>
    <mergeCell ref="Q17:R17"/>
    <mergeCell ref="S17:T17"/>
    <mergeCell ref="Q18:R19"/>
    <mergeCell ref="S18:T19"/>
    <mergeCell ref="M19:P19"/>
    <mergeCell ref="B20:D25"/>
    <mergeCell ref="E20:E24"/>
    <mergeCell ref="H20:H24"/>
    <mergeCell ref="I20:I24"/>
    <mergeCell ref="L20:L24"/>
    <mergeCell ref="M20:P25"/>
    <mergeCell ref="Q24:R25"/>
    <mergeCell ref="S24:T25"/>
    <mergeCell ref="E25:H25"/>
    <mergeCell ref="I25:L25"/>
    <mergeCell ref="Q20:R21"/>
    <mergeCell ref="S20:T21"/>
    <mergeCell ref="Q22:R22"/>
    <mergeCell ref="S22:T22"/>
    <mergeCell ref="Q23:R23"/>
    <mergeCell ref="S23:T2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07D1-DC61-4D44-B5E9-53577F8B3B09}">
  <dimension ref="B2:X25"/>
  <sheetViews>
    <sheetView showGridLines="0" zoomScale="85" zoomScaleNormal="85" workbookViewId="0">
      <selection activeCell="W23" sqref="B2:X23"/>
    </sheetView>
  </sheetViews>
  <sheetFormatPr defaultRowHeight="13.2"/>
  <cols>
    <col min="1" max="25" width="5.109375" customWidth="1"/>
  </cols>
  <sheetData>
    <row r="2" spans="2:24" ht="22.8">
      <c r="B2" s="70" t="s">
        <v>1247</v>
      </c>
      <c r="C2" s="70"/>
      <c r="D2" s="70"/>
      <c r="E2" s="70"/>
      <c r="F2" s="70"/>
      <c r="G2" s="70"/>
    </row>
    <row r="3" spans="2:24" ht="22.8">
      <c r="B3" s="287" t="s">
        <v>693</v>
      </c>
      <c r="C3" s="287"/>
      <c r="D3" s="287"/>
      <c r="E3" s="287"/>
      <c r="F3" s="287"/>
      <c r="G3" s="287"/>
    </row>
    <row r="4" spans="2:24" ht="19.5" customHeight="1">
      <c r="B4" s="72" t="s">
        <v>448</v>
      </c>
      <c r="C4" s="59"/>
      <c r="D4" s="59"/>
      <c r="E4" s="59"/>
      <c r="F4" s="59"/>
      <c r="G4" s="59"/>
    </row>
    <row r="5" spans="2:24" ht="19.5" hidden="1" customHeight="1">
      <c r="B5" s="72" t="s">
        <v>355</v>
      </c>
      <c r="C5" s="59"/>
      <c r="D5" s="59"/>
      <c r="E5" s="59"/>
      <c r="F5" s="59"/>
      <c r="G5" s="59"/>
    </row>
    <row r="6" spans="2:24" ht="19.5" customHeight="1" thickBot="1">
      <c r="B6" s="72"/>
      <c r="C6" s="72"/>
      <c r="D6" s="59"/>
      <c r="E6" s="59"/>
      <c r="F6" s="59"/>
      <c r="G6" s="59"/>
    </row>
    <row r="7" spans="2:24" ht="19.05" customHeight="1" thickBot="1">
      <c r="B7" s="528" t="s">
        <v>700</v>
      </c>
      <c r="C7" s="529"/>
      <c r="D7" s="530"/>
      <c r="E7" s="496" t="str">
        <f>B8</f>
        <v>うさかめA</v>
      </c>
      <c r="F7" s="352"/>
      <c r="G7" s="352"/>
      <c r="H7" s="497"/>
      <c r="I7" s="351" t="str">
        <f>B12</f>
        <v>うさかめB</v>
      </c>
      <c r="J7" s="352"/>
      <c r="K7" s="352"/>
      <c r="L7" s="497"/>
      <c r="M7" s="533" t="s">
        <v>460</v>
      </c>
      <c r="N7" s="362"/>
      <c r="O7" s="362"/>
      <c r="P7" s="534"/>
      <c r="Q7" s="351" t="str">
        <f>B20</f>
        <v>アビックMA</v>
      </c>
      <c r="R7" s="352"/>
      <c r="S7" s="352"/>
      <c r="T7" s="353"/>
      <c r="U7" s="361" t="s">
        <v>350</v>
      </c>
      <c r="V7" s="362"/>
      <c r="W7" s="362"/>
      <c r="X7" s="363"/>
    </row>
    <row r="8" spans="2:24" ht="19.05" customHeight="1">
      <c r="B8" s="531" t="s">
        <v>1280</v>
      </c>
      <c r="C8" s="337"/>
      <c r="D8" s="338"/>
      <c r="E8" s="508"/>
      <c r="F8" s="457"/>
      <c r="G8" s="457"/>
      <c r="H8" s="458"/>
      <c r="I8" s="498">
        <f>IF(J8&gt;0,(IF(J8&gt;K8,1,0)+IF(J9&gt;K9,1,0)+IF(J10&gt;K10,1,0)),"")</f>
        <v>3</v>
      </c>
      <c r="J8" s="328">
        <v>7</v>
      </c>
      <c r="K8" s="328">
        <v>6</v>
      </c>
      <c r="L8" s="498">
        <f>IF(J8&gt;0,(3-I8),"")</f>
        <v>0</v>
      </c>
      <c r="M8" s="498">
        <f>IF(N8&gt;0,(IF(N8&gt;O8,1,0)+IF(N9&gt;O9,1,0)+IF(N10&gt;O10,1,0)),"")</f>
        <v>3</v>
      </c>
      <c r="N8" s="301">
        <v>6</v>
      </c>
      <c r="O8" s="301">
        <v>4</v>
      </c>
      <c r="P8" s="498">
        <f>IF(N8&gt;0,(3-M8),"")</f>
        <v>0</v>
      </c>
      <c r="Q8" s="498">
        <f>IF(R8&gt;0,(IF(R8&gt;S8,1,0)+IF(R9&gt;S9,1,0)+IF(R10&gt;S10,1,0)),"")</f>
        <v>3</v>
      </c>
      <c r="R8" s="328">
        <v>6</v>
      </c>
      <c r="S8" s="328">
        <v>0</v>
      </c>
      <c r="T8" s="498">
        <f>IF(R8&gt;0,(3-Q8),"")</f>
        <v>0</v>
      </c>
      <c r="U8" s="430">
        <f>COUNTIF(E11:T11,"○")</f>
        <v>3</v>
      </c>
      <c r="V8" s="431"/>
      <c r="W8" s="434">
        <f>COUNTIF(E11:T11,"●")</f>
        <v>0</v>
      </c>
      <c r="X8" s="435"/>
    </row>
    <row r="9" spans="2:24" ht="19.05" customHeight="1">
      <c r="B9" s="339"/>
      <c r="C9" s="340"/>
      <c r="D9" s="341"/>
      <c r="E9" s="509"/>
      <c r="F9" s="460"/>
      <c r="G9" s="460"/>
      <c r="H9" s="461"/>
      <c r="I9" s="499"/>
      <c r="J9" s="329">
        <v>7</v>
      </c>
      <c r="K9" s="329">
        <v>6</v>
      </c>
      <c r="L9" s="499"/>
      <c r="M9" s="499"/>
      <c r="N9" s="304">
        <v>6</v>
      </c>
      <c r="O9" s="304">
        <v>3</v>
      </c>
      <c r="P9" s="499"/>
      <c r="Q9" s="499"/>
      <c r="R9" s="329">
        <v>6</v>
      </c>
      <c r="S9" s="329">
        <v>0</v>
      </c>
      <c r="T9" s="499"/>
      <c r="U9" s="438" t="s">
        <v>351</v>
      </c>
      <c r="V9" s="439"/>
      <c r="W9" s="440">
        <f>SUM(I8,Q8,M8)/SUM(I8,L8,Q8,T8,M8,P8)</f>
        <v>1</v>
      </c>
      <c r="X9" s="441"/>
    </row>
    <row r="10" spans="2:24" ht="19.05" customHeight="1">
      <c r="B10" s="339"/>
      <c r="C10" s="340"/>
      <c r="D10" s="341"/>
      <c r="E10" s="509"/>
      <c r="F10" s="460"/>
      <c r="G10" s="460"/>
      <c r="H10" s="461"/>
      <c r="I10" s="499"/>
      <c r="J10" s="330">
        <v>6</v>
      </c>
      <c r="K10" s="330">
        <v>4</v>
      </c>
      <c r="L10" s="499"/>
      <c r="M10" s="499"/>
      <c r="N10" s="304">
        <v>6</v>
      </c>
      <c r="O10" s="304">
        <v>2</v>
      </c>
      <c r="P10" s="499"/>
      <c r="Q10" s="499"/>
      <c r="R10" s="330">
        <v>6</v>
      </c>
      <c r="S10" s="330">
        <v>3</v>
      </c>
      <c r="T10" s="499"/>
      <c r="U10" s="442" t="s">
        <v>352</v>
      </c>
      <c r="V10" s="443"/>
      <c r="W10" s="440">
        <f>SUM(J8:J10,R8:R10,N8:N10)/SUM(J8:K10,R8:S10,N8:O10)</f>
        <v>0.66666666666666663</v>
      </c>
      <c r="X10" s="441"/>
    </row>
    <row r="11" spans="2:24" ht="19.05" customHeight="1" thickBot="1">
      <c r="B11" s="342"/>
      <c r="C11" s="343"/>
      <c r="D11" s="344"/>
      <c r="E11" s="510"/>
      <c r="F11" s="463"/>
      <c r="G11" s="463"/>
      <c r="H11" s="464"/>
      <c r="I11" s="525" t="str">
        <f>IF(J8="","",IF(I8&gt;L8,"○","●"))</f>
        <v>○</v>
      </c>
      <c r="J11" s="526"/>
      <c r="K11" s="526"/>
      <c r="L11" s="532"/>
      <c r="M11" s="525" t="str">
        <f>IF(N8="","",IF(M8&gt;P8,"○","●"))</f>
        <v>○</v>
      </c>
      <c r="N11" s="526"/>
      <c r="O11" s="526"/>
      <c r="P11" s="532"/>
      <c r="Q11" s="525" t="str">
        <f>IF(R8="","",IF(Q8&gt;T8,"○","●"))</f>
        <v>○</v>
      </c>
      <c r="R11" s="526"/>
      <c r="S11" s="526"/>
      <c r="T11" s="527"/>
      <c r="U11" s="342" t="s">
        <v>699</v>
      </c>
      <c r="V11" s="343"/>
      <c r="W11" s="446" t="s">
        <v>705</v>
      </c>
      <c r="X11" s="447"/>
    </row>
    <row r="12" spans="2:24" ht="19.05" customHeight="1">
      <c r="B12" s="416" t="s">
        <v>1281</v>
      </c>
      <c r="C12" s="417"/>
      <c r="D12" s="418"/>
      <c r="E12" s="421">
        <f>L8</f>
        <v>0</v>
      </c>
      <c r="F12" s="331">
        <f>K8</f>
        <v>6</v>
      </c>
      <c r="G12" s="331">
        <f>J8</f>
        <v>7</v>
      </c>
      <c r="H12" s="424">
        <f>I8</f>
        <v>3</v>
      </c>
      <c r="I12" s="513"/>
      <c r="J12" s="514"/>
      <c r="K12" s="514"/>
      <c r="L12" s="515"/>
      <c r="M12" s="518">
        <f>IF(N12&gt;0,(IF(N12&gt;O12,1,0)+IF(N13&gt;O13,1,0)+IF(N14&gt;O14,1,0)),"")</f>
        <v>2</v>
      </c>
      <c r="N12" s="323">
        <v>5</v>
      </c>
      <c r="O12" s="323">
        <v>7</v>
      </c>
      <c r="P12" s="518">
        <f>IF(N12&gt;0,(3-M12),"")</f>
        <v>1</v>
      </c>
      <c r="Q12" s="518">
        <f>IF(R12&gt;0,(IF(R12&gt;S12,1,0)+IF(R13&gt;S13,1,0)+IF(R14&gt;S14,1,0)),"")</f>
        <v>2</v>
      </c>
      <c r="R12" s="331">
        <v>6</v>
      </c>
      <c r="S12" s="331">
        <v>0</v>
      </c>
      <c r="T12" s="518">
        <f>IF(R12&gt;0,(3-Q12),"")</f>
        <v>1</v>
      </c>
      <c r="U12" s="402">
        <f>COUNTIF(E15:T15,"○")</f>
        <v>2</v>
      </c>
      <c r="V12" s="403"/>
      <c r="W12" s="406">
        <f>COUNTIF(E15:T15,"●")</f>
        <v>1</v>
      </c>
      <c r="X12" s="407"/>
    </row>
    <row r="13" spans="2:24" ht="19.05" customHeight="1">
      <c r="B13" s="392"/>
      <c r="C13" s="393"/>
      <c r="D13" s="419"/>
      <c r="E13" s="422"/>
      <c r="F13" s="327">
        <f>K9</f>
        <v>6</v>
      </c>
      <c r="G13" s="327">
        <f>J9</f>
        <v>7</v>
      </c>
      <c r="H13" s="425"/>
      <c r="I13" s="386"/>
      <c r="J13" s="387"/>
      <c r="K13" s="387"/>
      <c r="L13" s="516"/>
      <c r="M13" s="519"/>
      <c r="N13" s="316">
        <v>6</v>
      </c>
      <c r="O13" s="316">
        <v>3</v>
      </c>
      <c r="P13" s="519"/>
      <c r="Q13" s="519"/>
      <c r="R13" s="327">
        <v>1</v>
      </c>
      <c r="S13" s="327">
        <v>6</v>
      </c>
      <c r="T13" s="519"/>
      <c r="U13" s="410" t="s">
        <v>351</v>
      </c>
      <c r="V13" s="411"/>
      <c r="W13" s="412">
        <f>SUM(E12,Q12,M12)/SUM(E12,H12,Q12,T12,M12,P12)</f>
        <v>0.44444444444444442</v>
      </c>
      <c r="X13" s="413"/>
    </row>
    <row r="14" spans="2:24" ht="19.05" customHeight="1">
      <c r="B14" s="392"/>
      <c r="C14" s="393"/>
      <c r="D14" s="419"/>
      <c r="E14" s="422"/>
      <c r="F14" s="327">
        <f>K10</f>
        <v>4</v>
      </c>
      <c r="G14" s="327">
        <f>J10</f>
        <v>6</v>
      </c>
      <c r="H14" s="425"/>
      <c r="I14" s="386"/>
      <c r="J14" s="387"/>
      <c r="K14" s="387"/>
      <c r="L14" s="516"/>
      <c r="M14" s="519"/>
      <c r="N14" s="316">
        <v>6</v>
      </c>
      <c r="O14" s="316">
        <v>2</v>
      </c>
      <c r="P14" s="519"/>
      <c r="Q14" s="519"/>
      <c r="R14" s="332">
        <v>6</v>
      </c>
      <c r="S14" s="332">
        <v>0</v>
      </c>
      <c r="T14" s="519"/>
      <c r="U14" s="414" t="s">
        <v>352</v>
      </c>
      <c r="V14" s="415"/>
      <c r="W14" s="412">
        <f>SUM(F12:F14,R12:R14,N12:N14)/SUM(F12:G14,R12:S14,N12:O14)</f>
        <v>0.54761904761904767</v>
      </c>
      <c r="X14" s="413"/>
    </row>
    <row r="15" spans="2:24" ht="19.05" customHeight="1" thickBot="1">
      <c r="B15" s="394"/>
      <c r="C15" s="395"/>
      <c r="D15" s="420"/>
      <c r="E15" s="520" t="str">
        <f>IF(E12="","",IF(E12&gt;H12,"○","●"))</f>
        <v>●</v>
      </c>
      <c r="F15" s="521"/>
      <c r="G15" s="521"/>
      <c r="H15" s="522"/>
      <c r="I15" s="389"/>
      <c r="J15" s="390"/>
      <c r="K15" s="390"/>
      <c r="L15" s="517"/>
      <c r="M15" s="523" t="str">
        <f>IF(N12="","",IF(M12&gt;P12,"○","●"))</f>
        <v>○</v>
      </c>
      <c r="N15" s="521"/>
      <c r="O15" s="521"/>
      <c r="P15" s="522"/>
      <c r="Q15" s="523" t="str">
        <f>IF(R12="","",IF(Q12&gt;T12,"○","●"))</f>
        <v>○</v>
      </c>
      <c r="R15" s="521"/>
      <c r="S15" s="521"/>
      <c r="T15" s="524"/>
      <c r="U15" s="394" t="s">
        <v>699</v>
      </c>
      <c r="V15" s="395"/>
      <c r="W15" s="398" t="s">
        <v>706</v>
      </c>
      <c r="X15" s="399"/>
    </row>
    <row r="16" spans="2:24" ht="19.05" customHeight="1">
      <c r="B16" s="486" t="s">
        <v>460</v>
      </c>
      <c r="C16" s="352"/>
      <c r="D16" s="353"/>
      <c r="E16" s="345">
        <f>P8</f>
        <v>0</v>
      </c>
      <c r="F16" s="68">
        <f>O8</f>
        <v>4</v>
      </c>
      <c r="G16" s="68">
        <f>N8</f>
        <v>6</v>
      </c>
      <c r="H16" s="345">
        <f>M8</f>
        <v>3</v>
      </c>
      <c r="I16" s="345">
        <f>P12</f>
        <v>1</v>
      </c>
      <c r="J16" s="68">
        <f>S8</f>
        <v>0</v>
      </c>
      <c r="K16" s="68">
        <f>R8</f>
        <v>6</v>
      </c>
      <c r="L16" s="345">
        <f>M12</f>
        <v>2</v>
      </c>
      <c r="M16" s="63"/>
      <c r="N16" s="63"/>
      <c r="O16" s="63"/>
      <c r="P16" s="63"/>
      <c r="Q16" s="535">
        <f>IF(R16&gt;0,(IF(R16&gt;S16,1,0)+IF(R17&gt;S17,1,0)+IF(R18&gt;S18,1,0)),"")</f>
        <v>3</v>
      </c>
      <c r="R16" s="60">
        <v>6</v>
      </c>
      <c r="S16" s="60">
        <v>2</v>
      </c>
      <c r="T16" s="535">
        <f>IF(R16&gt;0,(3-Q16),"")</f>
        <v>0</v>
      </c>
      <c r="U16" s="469">
        <f>COUNTIF(E19:T19,"○")</f>
        <v>1</v>
      </c>
      <c r="V16" s="470"/>
      <c r="W16" s="473">
        <f>COUNTIF(E19:T19,"●")</f>
        <v>2</v>
      </c>
      <c r="X16" s="474"/>
    </row>
    <row r="17" spans="2:24" ht="19.05" customHeight="1">
      <c r="B17" s="483"/>
      <c r="C17" s="355"/>
      <c r="D17" s="356"/>
      <c r="E17" s="346"/>
      <c r="F17" s="64">
        <f>O9</f>
        <v>3</v>
      </c>
      <c r="G17" s="64">
        <f>N9</f>
        <v>6</v>
      </c>
      <c r="H17" s="346"/>
      <c r="I17" s="346"/>
      <c r="J17" s="64">
        <f>S9</f>
        <v>0</v>
      </c>
      <c r="K17" s="64">
        <f>R9</f>
        <v>6</v>
      </c>
      <c r="L17" s="346"/>
      <c r="M17" s="63"/>
      <c r="N17" s="63"/>
      <c r="O17" s="63"/>
      <c r="P17" s="63"/>
      <c r="Q17" s="536"/>
      <c r="R17" s="64">
        <v>6</v>
      </c>
      <c r="S17" s="64">
        <v>2</v>
      </c>
      <c r="T17" s="536"/>
      <c r="U17" s="477" t="s">
        <v>351</v>
      </c>
      <c r="V17" s="478"/>
      <c r="W17" s="479">
        <f>SUM(E16,Q16,I16)/SUM(E16,H16,Q16,T16,I16,L16)</f>
        <v>0.44444444444444442</v>
      </c>
      <c r="X17" s="480"/>
    </row>
    <row r="18" spans="2:24" ht="19.05" customHeight="1">
      <c r="B18" s="483"/>
      <c r="C18" s="355"/>
      <c r="D18" s="356"/>
      <c r="E18" s="346"/>
      <c r="F18" s="64">
        <f>O10</f>
        <v>2</v>
      </c>
      <c r="G18" s="64">
        <f>N10</f>
        <v>6</v>
      </c>
      <c r="H18" s="346"/>
      <c r="I18" s="346"/>
      <c r="J18" s="64">
        <f>S10</f>
        <v>3</v>
      </c>
      <c r="K18" s="64">
        <f>R10</f>
        <v>6</v>
      </c>
      <c r="L18" s="346"/>
      <c r="M18" s="63"/>
      <c r="N18" s="63"/>
      <c r="O18" s="63"/>
      <c r="P18" s="63"/>
      <c r="Q18" s="536"/>
      <c r="R18" s="67">
        <v>6</v>
      </c>
      <c r="S18" s="67">
        <v>2</v>
      </c>
      <c r="T18" s="536"/>
      <c r="U18" s="481" t="s">
        <v>352</v>
      </c>
      <c r="V18" s="482"/>
      <c r="W18" s="479">
        <f>SUM(F16:F18,R16:R18,J16:J18)/SUM(F16:G18,R16:S18,J16:K18)</f>
        <v>0.41666666666666669</v>
      </c>
      <c r="X18" s="480"/>
    </row>
    <row r="19" spans="2:24" ht="19.05" customHeight="1" thickBot="1">
      <c r="B19" s="484"/>
      <c r="C19" s="358"/>
      <c r="D19" s="359"/>
      <c r="E19" s="507" t="str">
        <f>IF(E16="","",IF(E16&gt;H16,"○","●"))</f>
        <v>●</v>
      </c>
      <c r="F19" s="505"/>
      <c r="G19" s="505"/>
      <c r="H19" s="506"/>
      <c r="I19" s="507" t="str">
        <f>IF(I16="","",IF(I16&gt;L16,"○","●"))</f>
        <v>●</v>
      </c>
      <c r="J19" s="505"/>
      <c r="K19" s="505"/>
      <c r="L19" s="506"/>
      <c r="M19" s="63"/>
      <c r="N19" s="290"/>
      <c r="O19" s="290"/>
      <c r="P19" s="63"/>
      <c r="Q19" s="507" t="str">
        <f>IF(R16="","",IF(Q16&gt;T16,"○","●"))</f>
        <v>○</v>
      </c>
      <c r="R19" s="505"/>
      <c r="S19" s="505"/>
      <c r="T19" s="506"/>
      <c r="U19" s="484" t="s">
        <v>699</v>
      </c>
      <c r="V19" s="358"/>
      <c r="W19" s="368" t="s">
        <v>707</v>
      </c>
      <c r="X19" s="369"/>
    </row>
    <row r="20" spans="2:24" ht="19.05" customHeight="1">
      <c r="B20" s="496" t="s">
        <v>1242</v>
      </c>
      <c r="C20" s="352"/>
      <c r="D20" s="353"/>
      <c r="E20" s="511">
        <f>T8</f>
        <v>0</v>
      </c>
      <c r="F20" s="68">
        <f>S8</f>
        <v>0</v>
      </c>
      <c r="G20" s="68">
        <f>R8</f>
        <v>6</v>
      </c>
      <c r="H20" s="345">
        <f>Q8</f>
        <v>3</v>
      </c>
      <c r="I20" s="345">
        <f>T12</f>
        <v>1</v>
      </c>
      <c r="J20" s="68">
        <f>S12</f>
        <v>0</v>
      </c>
      <c r="K20" s="68">
        <f>R12</f>
        <v>6</v>
      </c>
      <c r="L20" s="345">
        <f>Q12</f>
        <v>2</v>
      </c>
      <c r="M20" s="345">
        <f>T16</f>
        <v>0</v>
      </c>
      <c r="N20" s="68">
        <f>S16</f>
        <v>2</v>
      </c>
      <c r="O20" s="68">
        <f>R16</f>
        <v>6</v>
      </c>
      <c r="P20" s="345">
        <f>Q16</f>
        <v>3</v>
      </c>
      <c r="Q20" s="500"/>
      <c r="R20" s="491"/>
      <c r="S20" s="491"/>
      <c r="T20" s="501"/>
      <c r="U20" s="469">
        <f>COUNTIF(E23:T23,"○")</f>
        <v>0</v>
      </c>
      <c r="V20" s="470"/>
      <c r="W20" s="473">
        <f>COUNTIF(E23:T23,"●")</f>
        <v>3</v>
      </c>
      <c r="X20" s="474"/>
    </row>
    <row r="21" spans="2:24" ht="19.05" customHeight="1">
      <c r="B21" s="483"/>
      <c r="C21" s="355"/>
      <c r="D21" s="356"/>
      <c r="E21" s="512"/>
      <c r="F21" s="64">
        <f>S9</f>
        <v>0</v>
      </c>
      <c r="G21" s="64">
        <f>R9</f>
        <v>6</v>
      </c>
      <c r="H21" s="346"/>
      <c r="I21" s="346"/>
      <c r="J21" s="64">
        <f>S13</f>
        <v>6</v>
      </c>
      <c r="K21" s="64">
        <f>R13</f>
        <v>1</v>
      </c>
      <c r="L21" s="346"/>
      <c r="M21" s="346"/>
      <c r="N21" s="64">
        <f>S17</f>
        <v>2</v>
      </c>
      <c r="O21" s="68">
        <f>R17</f>
        <v>6</v>
      </c>
      <c r="P21" s="346"/>
      <c r="Q21" s="500"/>
      <c r="R21" s="491"/>
      <c r="S21" s="491"/>
      <c r="T21" s="501"/>
      <c r="U21" s="477" t="s">
        <v>351</v>
      </c>
      <c r="V21" s="478"/>
      <c r="W21" s="479">
        <f>SUM(E20,I20,M20)/SUM(E20,H20,I20,L20,M20,P20)</f>
        <v>0.1111111111111111</v>
      </c>
      <c r="X21" s="480"/>
    </row>
    <row r="22" spans="2:24" ht="19.05" customHeight="1">
      <c r="B22" s="483"/>
      <c r="C22" s="355"/>
      <c r="D22" s="356"/>
      <c r="E22" s="512"/>
      <c r="F22" s="64">
        <f>S10</f>
        <v>3</v>
      </c>
      <c r="G22" s="64">
        <f>R10</f>
        <v>6</v>
      </c>
      <c r="H22" s="346"/>
      <c r="I22" s="346"/>
      <c r="J22" s="64">
        <f>S14</f>
        <v>0</v>
      </c>
      <c r="K22" s="64">
        <f>R14</f>
        <v>6</v>
      </c>
      <c r="L22" s="346"/>
      <c r="M22" s="346"/>
      <c r="N22" s="64">
        <f>S18</f>
        <v>2</v>
      </c>
      <c r="O22" s="68">
        <f>R18</f>
        <v>6</v>
      </c>
      <c r="P22" s="346"/>
      <c r="Q22" s="500"/>
      <c r="R22" s="491"/>
      <c r="S22" s="491"/>
      <c r="T22" s="501"/>
      <c r="U22" s="481" t="s">
        <v>352</v>
      </c>
      <c r="V22" s="482"/>
      <c r="W22" s="479">
        <f>SUM(F20:F22,J20:J22,N20:N22)/SUM(F20:G22,J20:K22,N20:O22)</f>
        <v>0.234375</v>
      </c>
      <c r="X22" s="480"/>
    </row>
    <row r="23" spans="2:24" ht="19.05" customHeight="1" thickBot="1">
      <c r="B23" s="484"/>
      <c r="C23" s="358"/>
      <c r="D23" s="359"/>
      <c r="E23" s="504" t="str">
        <f>IF(E20="","",IF(E20&gt;H20,"○","●"))</f>
        <v>●</v>
      </c>
      <c r="F23" s="505"/>
      <c r="G23" s="505"/>
      <c r="H23" s="506"/>
      <c r="I23" s="507" t="str">
        <f>IF(I20="","",IF(I20&gt;L20,"○","●"))</f>
        <v>●</v>
      </c>
      <c r="J23" s="505"/>
      <c r="K23" s="505"/>
      <c r="L23" s="506"/>
      <c r="M23" s="507" t="str">
        <f>IF(M20="","",IF(M20&gt;P20,"○","●"))</f>
        <v>●</v>
      </c>
      <c r="N23" s="505"/>
      <c r="O23" s="505"/>
      <c r="P23" s="506"/>
      <c r="Q23" s="502"/>
      <c r="R23" s="494"/>
      <c r="S23" s="494"/>
      <c r="T23" s="503"/>
      <c r="U23" s="484" t="s">
        <v>699</v>
      </c>
      <c r="V23" s="358"/>
      <c r="W23" s="368" t="s">
        <v>1302</v>
      </c>
      <c r="X23" s="369"/>
    </row>
    <row r="25" spans="2:24" ht="16.2">
      <c r="B25" s="91" t="s">
        <v>354</v>
      </c>
    </row>
  </sheetData>
  <protectedRanges>
    <protectedRange sqref="J8:K10 R12:S14 R8:S10 R16:S18" name="範囲1"/>
  </protectedRanges>
  <mergeCells count="81">
    <mergeCell ref="M7:P7"/>
    <mergeCell ref="M11:P11"/>
    <mergeCell ref="M15:P15"/>
    <mergeCell ref="T16:T18"/>
    <mergeCell ref="Q19:T19"/>
    <mergeCell ref="P8:P10"/>
    <mergeCell ref="M8:M10"/>
    <mergeCell ref="Q16:Q18"/>
    <mergeCell ref="W9:X9"/>
    <mergeCell ref="M20:M22"/>
    <mergeCell ref="P20:P22"/>
    <mergeCell ref="M23:P23"/>
    <mergeCell ref="B16:D19"/>
    <mergeCell ref="E16:E18"/>
    <mergeCell ref="H16:H18"/>
    <mergeCell ref="E19:H19"/>
    <mergeCell ref="I16:I18"/>
    <mergeCell ref="L16:L18"/>
    <mergeCell ref="I19:L19"/>
    <mergeCell ref="L20:L22"/>
    <mergeCell ref="M12:M14"/>
    <mergeCell ref="P12:P14"/>
    <mergeCell ref="W10:X10"/>
    <mergeCell ref="Q11:T11"/>
    <mergeCell ref="B7:D7"/>
    <mergeCell ref="E7:H7"/>
    <mergeCell ref="I7:L7"/>
    <mergeCell ref="Q7:T7"/>
    <mergeCell ref="U7:X7"/>
    <mergeCell ref="B8:D11"/>
    <mergeCell ref="I11:L11"/>
    <mergeCell ref="L8:L10"/>
    <mergeCell ref="Q8:Q10"/>
    <mergeCell ref="U11:V11"/>
    <mergeCell ref="U8:V8"/>
    <mergeCell ref="W8:X8"/>
    <mergeCell ref="W11:X11"/>
    <mergeCell ref="U14:V14"/>
    <mergeCell ref="W14:X14"/>
    <mergeCell ref="U15:V15"/>
    <mergeCell ref="W15:X15"/>
    <mergeCell ref="W12:X12"/>
    <mergeCell ref="U13:V13"/>
    <mergeCell ref="W13:X13"/>
    <mergeCell ref="E8:H11"/>
    <mergeCell ref="I8:I10"/>
    <mergeCell ref="B20:D23"/>
    <mergeCell ref="E20:E22"/>
    <mergeCell ref="H20:H22"/>
    <mergeCell ref="I20:I22"/>
    <mergeCell ref="B12:D15"/>
    <mergeCell ref="E12:E14"/>
    <mergeCell ref="H12:H14"/>
    <mergeCell ref="I12:L15"/>
    <mergeCell ref="E15:H15"/>
    <mergeCell ref="W23:X23"/>
    <mergeCell ref="E23:H23"/>
    <mergeCell ref="I23:L23"/>
    <mergeCell ref="U20:V20"/>
    <mergeCell ref="W20:X20"/>
    <mergeCell ref="U21:V21"/>
    <mergeCell ref="W21:X21"/>
    <mergeCell ref="U22:V22"/>
    <mergeCell ref="W22:X22"/>
    <mergeCell ref="U23:V23"/>
    <mergeCell ref="T8:T10"/>
    <mergeCell ref="U12:V12"/>
    <mergeCell ref="U10:V10"/>
    <mergeCell ref="U19:V19"/>
    <mergeCell ref="Q20:T23"/>
    <mergeCell ref="Q12:Q14"/>
    <mergeCell ref="Q15:T15"/>
    <mergeCell ref="T12:T14"/>
    <mergeCell ref="U9:V9"/>
    <mergeCell ref="W19:X19"/>
    <mergeCell ref="W16:X16"/>
    <mergeCell ref="U17:V17"/>
    <mergeCell ref="W17:X17"/>
    <mergeCell ref="U18:V18"/>
    <mergeCell ref="W18:X18"/>
    <mergeCell ref="U16:V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1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EB28-44B7-437D-A9F9-CDF18D47C858}">
  <sheetPr>
    <pageSetUpPr fitToPage="1"/>
  </sheetPr>
  <dimension ref="B1:P53"/>
  <sheetViews>
    <sheetView showGridLines="0" topLeftCell="A33" zoomScale="85" zoomScaleNormal="85" workbookViewId="0">
      <selection activeCell="B48" sqref="B35:I51"/>
    </sheetView>
  </sheetViews>
  <sheetFormatPr defaultRowHeight="13.2"/>
  <cols>
    <col min="1" max="1" width="2.44140625" customWidth="1"/>
    <col min="2" max="2" width="12.109375" customWidth="1"/>
    <col min="3" max="14" width="4.33203125" customWidth="1"/>
    <col min="15" max="16" width="10.44140625" customWidth="1"/>
    <col min="17" max="17" width="9.88671875" customWidth="1"/>
  </cols>
  <sheetData>
    <row r="1" spans="2:16" ht="22.8">
      <c r="B1" s="70" t="s">
        <v>1247</v>
      </c>
    </row>
    <row r="2" spans="2:16" ht="15">
      <c r="B2" s="103" t="s">
        <v>1248</v>
      </c>
    </row>
    <row r="3" spans="2:16" ht="15.6" thickBot="1">
      <c r="B3" s="84" t="s">
        <v>702</v>
      </c>
    </row>
    <row r="4" spans="2:16" ht="15.6" hidden="1" thickBot="1">
      <c r="B4" s="84" t="s">
        <v>1250</v>
      </c>
    </row>
    <row r="5" spans="2:16" ht="17.399999999999999" thickBot="1">
      <c r="B5" s="102" t="s">
        <v>717</v>
      </c>
      <c r="C5" s="569" t="str">
        <f>B6</f>
        <v>フレンズ</v>
      </c>
      <c r="D5" s="570"/>
      <c r="E5" s="570"/>
      <c r="F5" s="571"/>
      <c r="G5" s="572" t="str">
        <f>B10</f>
        <v>アビックWB</v>
      </c>
      <c r="H5" s="570"/>
      <c r="I5" s="570"/>
      <c r="J5" s="571"/>
      <c r="K5" s="572" t="str">
        <f>B14</f>
        <v>アプストTC</v>
      </c>
      <c r="L5" s="570"/>
      <c r="M5" s="570"/>
      <c r="N5" s="570"/>
      <c r="O5" s="573" t="s">
        <v>350</v>
      </c>
      <c r="P5" s="574"/>
    </row>
    <row r="6" spans="2:16" ht="16.8">
      <c r="B6" s="575" t="s">
        <v>244</v>
      </c>
      <c r="C6" s="578"/>
      <c r="D6" s="579"/>
      <c r="E6" s="579"/>
      <c r="F6" s="580"/>
      <c r="G6" s="498">
        <f>IF(H6&gt;0,(IF(H6&gt;I6,1,0)+IF(H7&gt;I7,1,0)+IF(H8&gt;I8,1,0)),"")</f>
        <v>3</v>
      </c>
      <c r="H6" s="301">
        <v>6</v>
      </c>
      <c r="I6" s="301">
        <v>0</v>
      </c>
      <c r="J6" s="498">
        <f>IF(H6&gt;0,(3-G6),"")</f>
        <v>0</v>
      </c>
      <c r="K6" s="498">
        <f>IF(L6&gt;0,(IF(L6&gt;M6,1,0)+IF(L7&gt;M7,1,0)+IF(L8&gt;M8,1,0)),"")</f>
        <v>2</v>
      </c>
      <c r="L6" s="301">
        <v>6</v>
      </c>
      <c r="M6" s="301">
        <v>2</v>
      </c>
      <c r="N6" s="587">
        <f>IF(L6&gt;0,(3-K6),"")</f>
        <v>1</v>
      </c>
      <c r="O6" s="302">
        <f>COUNTIF(G9:N9,"○")</f>
        <v>2</v>
      </c>
      <c r="P6" s="303">
        <f>COUNTIF(G9:N9,"●")</f>
        <v>0</v>
      </c>
    </row>
    <row r="7" spans="2:16" ht="16.8">
      <c r="B7" s="576"/>
      <c r="C7" s="581"/>
      <c r="D7" s="582"/>
      <c r="E7" s="582"/>
      <c r="F7" s="583"/>
      <c r="G7" s="499"/>
      <c r="H7" s="304">
        <v>6</v>
      </c>
      <c r="I7" s="304">
        <v>0</v>
      </c>
      <c r="J7" s="499"/>
      <c r="K7" s="499"/>
      <c r="L7" s="304">
        <v>6</v>
      </c>
      <c r="M7" s="304">
        <v>2</v>
      </c>
      <c r="N7" s="588"/>
      <c r="O7" s="305" t="s">
        <v>351</v>
      </c>
      <c r="P7" s="306">
        <f>SUM(G6,K6)/SUM(G6,J6,K6,N6)</f>
        <v>0.83333333333333337</v>
      </c>
    </row>
    <row r="8" spans="2:16" ht="16.8">
      <c r="B8" s="576"/>
      <c r="C8" s="581"/>
      <c r="D8" s="582"/>
      <c r="E8" s="582"/>
      <c r="F8" s="583"/>
      <c r="G8" s="499"/>
      <c r="H8" s="304">
        <v>6</v>
      </c>
      <c r="I8" s="304">
        <v>0</v>
      </c>
      <c r="J8" s="499"/>
      <c r="K8" s="499"/>
      <c r="L8" s="304">
        <v>4</v>
      </c>
      <c r="M8" s="304">
        <v>6</v>
      </c>
      <c r="N8" s="588"/>
      <c r="O8" s="307" t="s">
        <v>352</v>
      </c>
      <c r="P8" s="308">
        <f>SUM(H6:H8,L6:L8)/SUM(H6:I8,L6:M8)</f>
        <v>0.77272727272727271</v>
      </c>
    </row>
    <row r="9" spans="2:16" ht="17.399999999999999" thickBot="1">
      <c r="B9" s="577"/>
      <c r="C9" s="584"/>
      <c r="D9" s="585"/>
      <c r="E9" s="585"/>
      <c r="F9" s="586"/>
      <c r="G9" s="589" t="str">
        <f>IF(H6="","",IF(G6&gt;J6,"○","●"))</f>
        <v>○</v>
      </c>
      <c r="H9" s="589"/>
      <c r="I9" s="589"/>
      <c r="J9" s="589"/>
      <c r="K9" s="589" t="str">
        <f>IF(L6="","",IF(K6&gt;N6,"○","●"))</f>
        <v>○</v>
      </c>
      <c r="L9" s="589"/>
      <c r="M9" s="589"/>
      <c r="N9" s="590"/>
      <c r="O9" s="309" t="s">
        <v>353</v>
      </c>
      <c r="P9" s="310" t="s">
        <v>705</v>
      </c>
    </row>
    <row r="10" spans="2:16" ht="16.5" customHeight="1">
      <c r="B10" s="555" t="s">
        <v>719</v>
      </c>
      <c r="C10" s="558">
        <f>J6</f>
        <v>0</v>
      </c>
      <c r="D10" s="210">
        <f>I6</f>
        <v>0</v>
      </c>
      <c r="E10" s="210">
        <f>H6</f>
        <v>6</v>
      </c>
      <c r="F10" s="535">
        <f>G6</f>
        <v>3</v>
      </c>
      <c r="G10" s="560"/>
      <c r="H10" s="561"/>
      <c r="I10" s="561"/>
      <c r="J10" s="562"/>
      <c r="K10" s="535">
        <f>IF(L10&gt;0,(IF(L10&gt;M10,1,0)+IF(L11&gt;M11,1,0)+IF(L12&gt;M12,1,0)),"")</f>
        <v>0</v>
      </c>
      <c r="L10" s="234">
        <v>4</v>
      </c>
      <c r="M10" s="210">
        <v>6</v>
      </c>
      <c r="N10" s="537">
        <f>IF(L10&gt;0,(3-K10),"")</f>
        <v>3</v>
      </c>
      <c r="O10" s="231">
        <f>COUNTIF(C13:N13,"○")</f>
        <v>0</v>
      </c>
      <c r="P10" s="232">
        <f>COUNTIF(C13:N13,"●")</f>
        <v>2</v>
      </c>
    </row>
    <row r="11" spans="2:16" ht="16.8">
      <c r="B11" s="556"/>
      <c r="C11" s="559"/>
      <c r="D11" s="85">
        <f>I7</f>
        <v>0</v>
      </c>
      <c r="E11" s="85">
        <f>H7</f>
        <v>6</v>
      </c>
      <c r="F11" s="536"/>
      <c r="G11" s="563"/>
      <c r="H11" s="564"/>
      <c r="I11" s="564"/>
      <c r="J11" s="565"/>
      <c r="K11" s="536"/>
      <c r="L11" s="235">
        <v>2</v>
      </c>
      <c r="M11" s="85">
        <v>6</v>
      </c>
      <c r="N11" s="538"/>
      <c r="O11" s="207" t="s">
        <v>351</v>
      </c>
      <c r="P11" s="86">
        <f>SUM(C10,K10)/SUM(C10,F10,K10,N10)</f>
        <v>0</v>
      </c>
    </row>
    <row r="12" spans="2:16" ht="16.8">
      <c r="B12" s="556"/>
      <c r="C12" s="559"/>
      <c r="D12" s="85">
        <f>I8</f>
        <v>0</v>
      </c>
      <c r="E12" s="85">
        <f>H8</f>
        <v>6</v>
      </c>
      <c r="F12" s="536"/>
      <c r="G12" s="563"/>
      <c r="H12" s="564"/>
      <c r="I12" s="564"/>
      <c r="J12" s="565"/>
      <c r="K12" s="536"/>
      <c r="L12" s="235">
        <v>3</v>
      </c>
      <c r="M12" s="85">
        <v>6</v>
      </c>
      <c r="N12" s="538"/>
      <c r="O12" s="233" t="s">
        <v>352</v>
      </c>
      <c r="P12" s="88">
        <f>SUM(D10:D12,L10:L12)/SUM(D10:E12,L10:M12)</f>
        <v>0.2</v>
      </c>
    </row>
    <row r="13" spans="2:16" ht="17.399999999999999" thickBot="1">
      <c r="B13" s="557"/>
      <c r="C13" s="539" t="str">
        <f>IF(C10="","",IF(C10&gt;F10,"○","●"))</f>
        <v>●</v>
      </c>
      <c r="D13" s="540"/>
      <c r="E13" s="540"/>
      <c r="F13" s="540"/>
      <c r="G13" s="566"/>
      <c r="H13" s="567"/>
      <c r="I13" s="567"/>
      <c r="J13" s="568"/>
      <c r="K13" s="540" t="str">
        <f>IF(L10="","",IF(K10&gt;N10,"○","●"))</f>
        <v>●</v>
      </c>
      <c r="L13" s="540"/>
      <c r="M13" s="540"/>
      <c r="N13" s="541"/>
      <c r="O13" s="208" t="s">
        <v>353</v>
      </c>
      <c r="P13" s="89" t="s">
        <v>707</v>
      </c>
    </row>
    <row r="14" spans="2:16" ht="16.8">
      <c r="B14" s="542" t="s">
        <v>460</v>
      </c>
      <c r="C14" s="545">
        <f>N6</f>
        <v>1</v>
      </c>
      <c r="D14" s="313">
        <f>M6</f>
        <v>2</v>
      </c>
      <c r="E14" s="313">
        <f>L6</f>
        <v>6</v>
      </c>
      <c r="F14" s="547">
        <f>K6</f>
        <v>2</v>
      </c>
      <c r="G14" s="547">
        <f>N10</f>
        <v>3</v>
      </c>
      <c r="H14" s="313">
        <f>M10</f>
        <v>6</v>
      </c>
      <c r="I14" s="313">
        <f>L10</f>
        <v>4</v>
      </c>
      <c r="J14" s="547">
        <f>K10</f>
        <v>0</v>
      </c>
      <c r="K14" s="549"/>
      <c r="L14" s="550"/>
      <c r="M14" s="550"/>
      <c r="N14" s="550"/>
      <c r="O14" s="314">
        <f>COUNTIF(C17:N17,"○")</f>
        <v>1</v>
      </c>
      <c r="P14" s="315">
        <f>COUNTIF(C17:N17,"●")</f>
        <v>1</v>
      </c>
    </row>
    <row r="15" spans="2:16" ht="16.8">
      <c r="B15" s="543"/>
      <c r="C15" s="545"/>
      <c r="D15" s="316">
        <f>M7</f>
        <v>2</v>
      </c>
      <c r="E15" s="316">
        <f>L7</f>
        <v>6</v>
      </c>
      <c r="F15" s="547"/>
      <c r="G15" s="547"/>
      <c r="H15" s="316">
        <f>M11</f>
        <v>6</v>
      </c>
      <c r="I15" s="316">
        <f>L11</f>
        <v>2</v>
      </c>
      <c r="J15" s="547"/>
      <c r="K15" s="549"/>
      <c r="L15" s="550"/>
      <c r="M15" s="550"/>
      <c r="N15" s="550"/>
      <c r="O15" s="317" t="s">
        <v>351</v>
      </c>
      <c r="P15" s="318">
        <f>SUM(G14,C14)/SUM(G14,J14,C14,F14)</f>
        <v>0.66666666666666663</v>
      </c>
    </row>
    <row r="16" spans="2:16" ht="16.8">
      <c r="B16" s="543"/>
      <c r="C16" s="546"/>
      <c r="D16" s="316">
        <f>M8</f>
        <v>6</v>
      </c>
      <c r="E16" s="316">
        <f>L8</f>
        <v>4</v>
      </c>
      <c r="F16" s="548"/>
      <c r="G16" s="548"/>
      <c r="H16" s="316">
        <f>M12</f>
        <v>6</v>
      </c>
      <c r="I16" s="316">
        <f>L12</f>
        <v>3</v>
      </c>
      <c r="J16" s="548"/>
      <c r="K16" s="549"/>
      <c r="L16" s="550"/>
      <c r="M16" s="550"/>
      <c r="N16" s="550"/>
      <c r="O16" s="319" t="s">
        <v>352</v>
      </c>
      <c r="P16" s="320">
        <f>SUM(H14:H16,D14:D16)/SUM(H14:I16,D14:E16)</f>
        <v>0.52830188679245282</v>
      </c>
    </row>
    <row r="17" spans="2:16" ht="17.399999999999999" thickBot="1">
      <c r="B17" s="544"/>
      <c r="C17" s="553" t="str">
        <f>IF(C14="","",IF(C14&gt;F14,"○","●"))</f>
        <v>●</v>
      </c>
      <c r="D17" s="554"/>
      <c r="E17" s="554"/>
      <c r="F17" s="554"/>
      <c r="G17" s="554" t="str">
        <f>IF(G14="","",IF(G14&gt;J14,"○","●"))</f>
        <v>○</v>
      </c>
      <c r="H17" s="554"/>
      <c r="I17" s="554"/>
      <c r="J17" s="554"/>
      <c r="K17" s="551"/>
      <c r="L17" s="552"/>
      <c r="M17" s="552"/>
      <c r="N17" s="552"/>
      <c r="O17" s="321" t="s">
        <v>353</v>
      </c>
      <c r="P17" s="322" t="s">
        <v>706</v>
      </c>
    </row>
    <row r="18" spans="2:16" ht="7.2" customHeight="1" thickBot="1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</row>
    <row r="19" spans="2:16" ht="17.399999999999999" thickBot="1">
      <c r="B19" s="102" t="s">
        <v>1249</v>
      </c>
      <c r="C19" s="569" t="str">
        <f>B20</f>
        <v>アビックWA</v>
      </c>
      <c r="D19" s="570"/>
      <c r="E19" s="570"/>
      <c r="F19" s="571"/>
      <c r="G19" s="572" t="str">
        <f>B24</f>
        <v>うさかめ
キャンディーズ</v>
      </c>
      <c r="H19" s="570"/>
      <c r="I19" s="570"/>
      <c r="J19" s="571"/>
      <c r="K19" s="572" t="str">
        <f>B28</f>
        <v>建部TC</v>
      </c>
      <c r="L19" s="570"/>
      <c r="M19" s="570"/>
      <c r="N19" s="570"/>
      <c r="O19" s="573" t="s">
        <v>350</v>
      </c>
      <c r="P19" s="574"/>
    </row>
    <row r="20" spans="2:16" ht="16.8">
      <c r="B20" s="591" t="s">
        <v>718</v>
      </c>
      <c r="C20" s="592"/>
      <c r="D20" s="593"/>
      <c r="E20" s="593"/>
      <c r="F20" s="594"/>
      <c r="G20" s="518">
        <f>IF(H20&gt;0,(IF(H20&gt;I20,1,0)+IF(H21&gt;I21,1,0)+IF(H22&gt;I22,1,0)),"")</f>
        <v>0</v>
      </c>
      <c r="H20" s="323">
        <v>4</v>
      </c>
      <c r="I20" s="323">
        <v>6</v>
      </c>
      <c r="J20" s="518">
        <f>IF(H20&gt;0,(3-G20),"")</f>
        <v>3</v>
      </c>
      <c r="K20" s="518">
        <f>IF(L20&gt;0,(IF(L20&gt;M20,1,0)+IF(L21&gt;M21,1,0)+IF(L22&gt;M22,1,0)),"")</f>
        <v>3</v>
      </c>
      <c r="L20" s="323">
        <v>6</v>
      </c>
      <c r="M20" s="323">
        <v>1</v>
      </c>
      <c r="N20" s="599">
        <f>IF(L20&gt;0,(3-K20),"")</f>
        <v>0</v>
      </c>
      <c r="O20" s="324">
        <f>COUNTIF(G23:N23,"○")</f>
        <v>1</v>
      </c>
      <c r="P20" s="325">
        <f>COUNTIF(G23:N23,"●")</f>
        <v>1</v>
      </c>
    </row>
    <row r="21" spans="2:16" ht="16.8">
      <c r="B21" s="543"/>
      <c r="C21" s="595"/>
      <c r="D21" s="550"/>
      <c r="E21" s="550"/>
      <c r="F21" s="596"/>
      <c r="G21" s="519"/>
      <c r="H21" s="316">
        <v>2</v>
      </c>
      <c r="I21" s="316">
        <v>6</v>
      </c>
      <c r="J21" s="519"/>
      <c r="K21" s="519"/>
      <c r="L21" s="316">
        <v>6</v>
      </c>
      <c r="M21" s="316">
        <v>1</v>
      </c>
      <c r="N21" s="600"/>
      <c r="O21" s="317" t="s">
        <v>351</v>
      </c>
      <c r="P21" s="318">
        <f>SUM(G20,K20)/SUM(G20,J20,K20,N20)</f>
        <v>0.5</v>
      </c>
    </row>
    <row r="22" spans="2:16" ht="16.8">
      <c r="B22" s="543"/>
      <c r="C22" s="595"/>
      <c r="D22" s="550"/>
      <c r="E22" s="550"/>
      <c r="F22" s="596"/>
      <c r="G22" s="519"/>
      <c r="H22" s="316">
        <v>0</v>
      </c>
      <c r="I22" s="316">
        <v>6</v>
      </c>
      <c r="J22" s="519"/>
      <c r="K22" s="519"/>
      <c r="L22" s="316">
        <v>6</v>
      </c>
      <c r="M22" s="316">
        <v>1</v>
      </c>
      <c r="N22" s="600"/>
      <c r="O22" s="319" t="s">
        <v>352</v>
      </c>
      <c r="P22" s="320">
        <f>SUM(H20:H22,L20:L22)/SUM(H20:I22,L20:M22)</f>
        <v>0.53333333333333333</v>
      </c>
    </row>
    <row r="23" spans="2:16" ht="17.399999999999999" thickBot="1">
      <c r="B23" s="544"/>
      <c r="C23" s="597"/>
      <c r="D23" s="552"/>
      <c r="E23" s="552"/>
      <c r="F23" s="598"/>
      <c r="G23" s="554" t="str">
        <f>IF(H20="","",IF(G20&gt;J20,"○","●"))</f>
        <v>●</v>
      </c>
      <c r="H23" s="554"/>
      <c r="I23" s="554"/>
      <c r="J23" s="554"/>
      <c r="K23" s="554" t="str">
        <f>IF(L20="","",IF(K20&gt;N20,"○","●"))</f>
        <v>○</v>
      </c>
      <c r="L23" s="554"/>
      <c r="M23" s="554"/>
      <c r="N23" s="607"/>
      <c r="O23" s="321" t="s">
        <v>353</v>
      </c>
      <c r="P23" s="322" t="s">
        <v>706</v>
      </c>
    </row>
    <row r="24" spans="2:16" ht="16.5" customHeight="1">
      <c r="B24" s="575" t="s">
        <v>1290</v>
      </c>
      <c r="C24" s="601">
        <f>J20</f>
        <v>3</v>
      </c>
      <c r="D24" s="301">
        <v>6</v>
      </c>
      <c r="E24" s="301">
        <v>4</v>
      </c>
      <c r="F24" s="498">
        <f>G20</f>
        <v>0</v>
      </c>
      <c r="G24" s="603"/>
      <c r="H24" s="579"/>
      <c r="I24" s="579"/>
      <c r="J24" s="580"/>
      <c r="K24" s="498">
        <f>IF(L24&gt;0,(IF(L24&gt;M24,1,0)+IF(L25&gt;M25,1,0)+IF(L26&gt;M26,1,0)),"")</f>
        <v>3</v>
      </c>
      <c r="L24" s="311">
        <v>6</v>
      </c>
      <c r="M24" s="301">
        <v>0</v>
      </c>
      <c r="N24" s="587">
        <f>IF(L24&gt;0,(3-K24),"")</f>
        <v>0</v>
      </c>
      <c r="O24" s="302">
        <f>COUNTIF(C27:N27,"○")</f>
        <v>1</v>
      </c>
      <c r="P24" s="303">
        <f>COUNTIF(C27:N27,"●")</f>
        <v>0</v>
      </c>
    </row>
    <row r="25" spans="2:16" ht="16.8">
      <c r="B25" s="576"/>
      <c r="C25" s="602"/>
      <c r="D25" s="304">
        <v>6</v>
      </c>
      <c r="E25" s="304">
        <v>2</v>
      </c>
      <c r="F25" s="499"/>
      <c r="G25" s="604"/>
      <c r="H25" s="582"/>
      <c r="I25" s="582"/>
      <c r="J25" s="583"/>
      <c r="K25" s="499"/>
      <c r="L25" s="312">
        <v>6</v>
      </c>
      <c r="M25" s="304">
        <v>1</v>
      </c>
      <c r="N25" s="588"/>
      <c r="O25" s="305" t="s">
        <v>351</v>
      </c>
      <c r="P25" s="306">
        <f>SUM(C24,K24)/SUM(C24,F24,K24,N24)</f>
        <v>1</v>
      </c>
    </row>
    <row r="26" spans="2:16" ht="16.8">
      <c r="B26" s="576"/>
      <c r="C26" s="602"/>
      <c r="D26" s="304">
        <v>6</v>
      </c>
      <c r="E26" s="304">
        <f>H22</f>
        <v>0</v>
      </c>
      <c r="F26" s="499"/>
      <c r="G26" s="604"/>
      <c r="H26" s="582"/>
      <c r="I26" s="582"/>
      <c r="J26" s="583"/>
      <c r="K26" s="499"/>
      <c r="L26" s="312">
        <v>6</v>
      </c>
      <c r="M26" s="304">
        <v>0</v>
      </c>
      <c r="N26" s="588"/>
      <c r="O26" s="307" t="s">
        <v>352</v>
      </c>
      <c r="P26" s="308">
        <f>SUM(D24:D26,L24:L26)/SUM(D24:E26,L24:M26)</f>
        <v>0.83720930232558144</v>
      </c>
    </row>
    <row r="27" spans="2:16" ht="17.399999999999999" thickBot="1">
      <c r="B27" s="577"/>
      <c r="C27" s="606" t="str">
        <f>IF(C24="","",IF(C24&gt;F24,"○","●"))</f>
        <v>○</v>
      </c>
      <c r="D27" s="589"/>
      <c r="E27" s="589"/>
      <c r="F27" s="589"/>
      <c r="G27" s="605"/>
      <c r="H27" s="585"/>
      <c r="I27" s="585"/>
      <c r="J27" s="586"/>
      <c r="K27" s="589"/>
      <c r="L27" s="589"/>
      <c r="M27" s="589"/>
      <c r="N27" s="590"/>
      <c r="O27" s="309" t="s">
        <v>353</v>
      </c>
      <c r="P27" s="310" t="s">
        <v>705</v>
      </c>
    </row>
    <row r="28" spans="2:16" ht="16.8">
      <c r="B28" s="608" t="s">
        <v>1098</v>
      </c>
      <c r="C28" s="609">
        <f>N20</f>
        <v>0</v>
      </c>
      <c r="D28" s="87">
        <f>M20</f>
        <v>1</v>
      </c>
      <c r="E28" s="87">
        <f>L20</f>
        <v>6</v>
      </c>
      <c r="F28" s="611">
        <f>K20</f>
        <v>3</v>
      </c>
      <c r="G28" s="611">
        <f>N24</f>
        <v>0</v>
      </c>
      <c r="H28" s="87">
        <f>M24</f>
        <v>0</v>
      </c>
      <c r="I28" s="87">
        <f>L24</f>
        <v>6</v>
      </c>
      <c r="J28" s="611">
        <f>K24</f>
        <v>3</v>
      </c>
      <c r="K28" s="563"/>
      <c r="L28" s="564"/>
      <c r="M28" s="564"/>
      <c r="N28" s="564"/>
      <c r="O28" s="209">
        <f>COUNTIF(C31:N31,"○")</f>
        <v>0</v>
      </c>
      <c r="P28" s="90">
        <f>COUNTIF(C31:N31,"●")</f>
        <v>2</v>
      </c>
    </row>
    <row r="29" spans="2:16" ht="16.8">
      <c r="B29" s="556"/>
      <c r="C29" s="609"/>
      <c r="D29" s="85">
        <f>M21</f>
        <v>1</v>
      </c>
      <c r="E29" s="85">
        <f>L21</f>
        <v>6</v>
      </c>
      <c r="F29" s="611"/>
      <c r="G29" s="611"/>
      <c r="H29" s="85">
        <f>M25</f>
        <v>1</v>
      </c>
      <c r="I29" s="85">
        <f>L25</f>
        <v>6</v>
      </c>
      <c r="J29" s="611"/>
      <c r="K29" s="563"/>
      <c r="L29" s="564"/>
      <c r="M29" s="564"/>
      <c r="N29" s="564"/>
      <c r="O29" s="207" t="s">
        <v>351</v>
      </c>
      <c r="P29" s="86">
        <f>SUM(G28,C28)/SUM(G28,J28,C28,F28)</f>
        <v>0</v>
      </c>
    </row>
    <row r="30" spans="2:16" ht="16.8">
      <c r="B30" s="556"/>
      <c r="C30" s="610"/>
      <c r="D30" s="85">
        <f>M22</f>
        <v>1</v>
      </c>
      <c r="E30" s="85">
        <f>L22</f>
        <v>6</v>
      </c>
      <c r="F30" s="612"/>
      <c r="G30" s="612"/>
      <c r="H30" s="85">
        <f>M26</f>
        <v>0</v>
      </c>
      <c r="I30" s="85">
        <f>L26</f>
        <v>6</v>
      </c>
      <c r="J30" s="612"/>
      <c r="K30" s="563"/>
      <c r="L30" s="564"/>
      <c r="M30" s="564"/>
      <c r="N30" s="564"/>
      <c r="O30" s="233" t="s">
        <v>352</v>
      </c>
      <c r="P30" s="88">
        <f>SUM(H28:H30,D28:D30)/SUM(H28:I30,D28:E30)</f>
        <v>0.1</v>
      </c>
    </row>
    <row r="31" spans="2:16" ht="17.399999999999999" thickBot="1">
      <c r="B31" s="557"/>
      <c r="C31" s="539" t="str">
        <f>IF(C28="","",IF(C28&gt;F28,"○","●"))</f>
        <v>●</v>
      </c>
      <c r="D31" s="540"/>
      <c r="E31" s="540"/>
      <c r="F31" s="540"/>
      <c r="G31" s="540" t="str">
        <f>IF(G28="","",IF(G28&gt;J28,"○","●"))</f>
        <v>●</v>
      </c>
      <c r="H31" s="540"/>
      <c r="I31" s="540"/>
      <c r="J31" s="540"/>
      <c r="K31" s="566"/>
      <c r="L31" s="567"/>
      <c r="M31" s="567"/>
      <c r="N31" s="567"/>
      <c r="O31" s="208" t="s">
        <v>353</v>
      </c>
      <c r="P31" s="89" t="s">
        <v>707</v>
      </c>
    </row>
    <row r="32" spans="2:16" ht="7.2" customHeight="1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2:9" ht="14.4">
      <c r="B33" s="73" t="s">
        <v>354</v>
      </c>
    </row>
    <row r="35" spans="2:9" ht="13.8" thickBot="1">
      <c r="B35" s="1" t="s">
        <v>1251</v>
      </c>
    </row>
    <row r="36" spans="2:9" ht="16.8">
      <c r="B36" s="613" t="s">
        <v>244</v>
      </c>
      <c r="C36" s="535">
        <f>IF(D36&gt;0,(IF(D36&gt;E36,1,0)+IF(D37&gt;E37,1,0)+IF(D38&gt;E38,1,0)),"")</f>
        <v>2</v>
      </c>
      <c r="D36" s="210">
        <v>6</v>
      </c>
      <c r="E36" s="210">
        <v>4</v>
      </c>
      <c r="F36" s="535">
        <v>0</v>
      </c>
      <c r="G36" s="625" t="s">
        <v>1290</v>
      </c>
      <c r="H36" s="626"/>
      <c r="I36" s="627"/>
    </row>
    <row r="37" spans="2:9" ht="16.8">
      <c r="B37" s="614"/>
      <c r="C37" s="536"/>
      <c r="D37" s="85">
        <v>6</v>
      </c>
      <c r="E37" s="85">
        <v>0</v>
      </c>
      <c r="F37" s="536"/>
      <c r="G37" s="628"/>
      <c r="H37" s="629"/>
      <c r="I37" s="630"/>
    </row>
    <row r="38" spans="2:9" ht="16.8">
      <c r="B38" s="614"/>
      <c r="C38" s="536"/>
      <c r="D38" s="85"/>
      <c r="E38" s="85"/>
      <c r="F38" s="536"/>
      <c r="G38" s="628"/>
      <c r="H38" s="629"/>
      <c r="I38" s="630"/>
    </row>
    <row r="39" spans="2:9" ht="17.399999999999999" thickBot="1">
      <c r="B39" s="615"/>
      <c r="C39" s="540" t="str">
        <f>IF(D36="","",IF(C36&gt;F36,"○","●"))</f>
        <v>○</v>
      </c>
      <c r="D39" s="540"/>
      <c r="E39" s="540"/>
      <c r="F39" s="540"/>
      <c r="G39" s="631"/>
      <c r="H39" s="632"/>
      <c r="I39" s="633"/>
    </row>
    <row r="41" spans="2:9" ht="13.8" thickBot="1">
      <c r="B41" s="1" t="s">
        <v>1253</v>
      </c>
    </row>
    <row r="42" spans="2:9" ht="16.8">
      <c r="B42" s="613" t="s">
        <v>460</v>
      </c>
      <c r="C42" s="535">
        <f>IF(D42&gt;0,(IF(D42&gt;E42,1,0)+IF(D43&gt;E43,1,0)+IF(D44&gt;E44,1,0)),"")</f>
        <v>2</v>
      </c>
      <c r="D42" s="210">
        <v>6</v>
      </c>
      <c r="E42" s="210">
        <v>4</v>
      </c>
      <c r="F42" s="535">
        <v>0</v>
      </c>
      <c r="G42" s="616" t="s">
        <v>1300</v>
      </c>
      <c r="H42" s="617"/>
      <c r="I42" s="618"/>
    </row>
    <row r="43" spans="2:9" ht="16.8">
      <c r="B43" s="614"/>
      <c r="C43" s="536"/>
      <c r="D43" s="85">
        <v>6</v>
      </c>
      <c r="E43" s="85">
        <v>4</v>
      </c>
      <c r="F43" s="536"/>
      <c r="G43" s="619"/>
      <c r="H43" s="620"/>
      <c r="I43" s="621"/>
    </row>
    <row r="44" spans="2:9" ht="16.8">
      <c r="B44" s="614"/>
      <c r="C44" s="536"/>
      <c r="D44" s="85"/>
      <c r="E44" s="85"/>
      <c r="F44" s="536"/>
      <c r="G44" s="619"/>
      <c r="H44" s="620"/>
      <c r="I44" s="621"/>
    </row>
    <row r="45" spans="2:9" ht="17.399999999999999" thickBot="1">
      <c r="B45" s="615"/>
      <c r="C45" s="540" t="str">
        <f>IF(D42="","",IF(C42&gt;F42,"○","●"))</f>
        <v>○</v>
      </c>
      <c r="D45" s="540"/>
      <c r="E45" s="540"/>
      <c r="F45" s="540"/>
      <c r="G45" s="622"/>
      <c r="H45" s="623"/>
      <c r="I45" s="624"/>
    </row>
    <row r="47" spans="2:9" ht="13.8" thickBot="1">
      <c r="B47" s="1" t="s">
        <v>1252</v>
      </c>
    </row>
    <row r="48" spans="2:9" ht="16.8">
      <c r="B48" s="613" t="s">
        <v>1301</v>
      </c>
      <c r="C48" s="535">
        <f>IF(D48&gt;0,(IF(D48&gt;E48,1,0)+IF(D49&gt;E49,1,0)+IF(D50&gt;E50,1,0)),"")</f>
        <v>2</v>
      </c>
      <c r="D48" s="210">
        <v>6</v>
      </c>
      <c r="E48" s="210">
        <v>1</v>
      </c>
      <c r="F48" s="535">
        <v>0</v>
      </c>
      <c r="G48" s="616" t="s">
        <v>1098</v>
      </c>
      <c r="H48" s="617"/>
      <c r="I48" s="618"/>
    </row>
    <row r="49" spans="2:9" ht="16.8">
      <c r="B49" s="614"/>
      <c r="C49" s="536"/>
      <c r="D49" s="85">
        <v>6</v>
      </c>
      <c r="E49" s="85">
        <v>3</v>
      </c>
      <c r="F49" s="536"/>
      <c r="G49" s="619"/>
      <c r="H49" s="620"/>
      <c r="I49" s="621"/>
    </row>
    <row r="50" spans="2:9" ht="16.8">
      <c r="B50" s="614"/>
      <c r="C50" s="536"/>
      <c r="D50" s="85"/>
      <c r="E50" s="85"/>
      <c r="F50" s="536"/>
      <c r="G50" s="619"/>
      <c r="H50" s="620"/>
      <c r="I50" s="621"/>
    </row>
    <row r="51" spans="2:9" ht="17.399999999999999" thickBot="1">
      <c r="B51" s="615"/>
      <c r="C51" s="540" t="str">
        <f>IF(D48="","",IF(C48&gt;F48,"○","●"))</f>
        <v>○</v>
      </c>
      <c r="D51" s="540"/>
      <c r="E51" s="540"/>
      <c r="F51" s="540"/>
      <c r="G51" s="622"/>
      <c r="H51" s="623"/>
      <c r="I51" s="624"/>
    </row>
    <row r="53" spans="2:9">
      <c r="B53" s="1" t="s">
        <v>1291</v>
      </c>
    </row>
  </sheetData>
  <protectedRanges>
    <protectedRange sqref="L10:M12 L6:M8 H6:I8 L24:M26 L20:M22 H20:I22 D36:E38 D42:E44 D48:E50" name="範囲3"/>
  </protectedRanges>
  <mergeCells count="71">
    <mergeCell ref="B48:B51"/>
    <mergeCell ref="C48:C50"/>
    <mergeCell ref="F48:F50"/>
    <mergeCell ref="G48:I51"/>
    <mergeCell ref="C51:F51"/>
    <mergeCell ref="C36:C38"/>
    <mergeCell ref="F36:F38"/>
    <mergeCell ref="C39:F39"/>
    <mergeCell ref="B36:B39"/>
    <mergeCell ref="G36:I39"/>
    <mergeCell ref="B42:B45"/>
    <mergeCell ref="C42:C44"/>
    <mergeCell ref="F42:F44"/>
    <mergeCell ref="G42:I45"/>
    <mergeCell ref="C45:F45"/>
    <mergeCell ref="B28:B31"/>
    <mergeCell ref="C28:C30"/>
    <mergeCell ref="F28:F30"/>
    <mergeCell ref="G28:G30"/>
    <mergeCell ref="J28:J30"/>
    <mergeCell ref="K28:N31"/>
    <mergeCell ref="C31:F31"/>
    <mergeCell ref="G31:J31"/>
    <mergeCell ref="G23:J23"/>
    <mergeCell ref="K23:N23"/>
    <mergeCell ref="N24:N26"/>
    <mergeCell ref="B24:B27"/>
    <mergeCell ref="C24:C26"/>
    <mergeCell ref="F24:F26"/>
    <mergeCell ref="G24:J27"/>
    <mergeCell ref="K24:K26"/>
    <mergeCell ref="C27:F27"/>
    <mergeCell ref="K27:N27"/>
    <mergeCell ref="C19:F19"/>
    <mergeCell ref="G19:J19"/>
    <mergeCell ref="K19:N19"/>
    <mergeCell ref="O19:P19"/>
    <mergeCell ref="B20:B23"/>
    <mergeCell ref="C20:F23"/>
    <mergeCell ref="G20:G22"/>
    <mergeCell ref="J20:J22"/>
    <mergeCell ref="K20:K22"/>
    <mergeCell ref="N20:N22"/>
    <mergeCell ref="C5:F5"/>
    <mergeCell ref="G5:J5"/>
    <mergeCell ref="K5:N5"/>
    <mergeCell ref="O5:P5"/>
    <mergeCell ref="B6:B9"/>
    <mergeCell ref="C6:F9"/>
    <mergeCell ref="G6:G8"/>
    <mergeCell ref="J6:J8"/>
    <mergeCell ref="K6:K8"/>
    <mergeCell ref="N6:N8"/>
    <mergeCell ref="G9:J9"/>
    <mergeCell ref="K9:N9"/>
    <mergeCell ref="N10:N12"/>
    <mergeCell ref="C13:F13"/>
    <mergeCell ref="K13:N13"/>
    <mergeCell ref="B14:B17"/>
    <mergeCell ref="C14:C16"/>
    <mergeCell ref="F14:F16"/>
    <mergeCell ref="G14:G16"/>
    <mergeCell ref="J14:J16"/>
    <mergeCell ref="K14:N17"/>
    <mergeCell ref="C17:F17"/>
    <mergeCell ref="G17:J17"/>
    <mergeCell ref="B10:B13"/>
    <mergeCell ref="C10:C12"/>
    <mergeCell ref="F10:F12"/>
    <mergeCell ref="G10:J13"/>
    <mergeCell ref="K10:K1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F31C-088B-4A80-A50E-D005F3D2F99F}">
  <dimension ref="A1:F45"/>
  <sheetViews>
    <sheetView topLeftCell="A42" workbookViewId="0">
      <selection activeCell="F46" sqref="F46"/>
    </sheetView>
  </sheetViews>
  <sheetFormatPr defaultColWidth="9" defaultRowHeight="27.75" customHeight="1"/>
  <cols>
    <col min="1" max="1" width="3.77734375" style="3" customWidth="1"/>
    <col min="2" max="2" width="18" style="3" customWidth="1"/>
    <col min="3" max="6" width="19.33203125" style="3" customWidth="1"/>
    <col min="7" max="16384" width="9" style="3"/>
  </cols>
  <sheetData>
    <row r="1" spans="1:6" ht="27.75" customHeight="1" thickBot="1">
      <c r="B1" s="634" t="s">
        <v>39</v>
      </c>
      <c r="C1" s="634"/>
    </row>
    <row r="2" spans="1:6" ht="27.75" customHeight="1">
      <c r="B2" s="4" t="s">
        <v>40</v>
      </c>
      <c r="C2" s="5" t="s">
        <v>41</v>
      </c>
      <c r="D2" s="6" t="s">
        <v>42</v>
      </c>
      <c r="E2" s="7" t="s">
        <v>43</v>
      </c>
      <c r="F2" s="8" t="s">
        <v>44</v>
      </c>
    </row>
    <row r="3" spans="1:6" ht="27.75" customHeight="1">
      <c r="A3" s="3" t="s">
        <v>45</v>
      </c>
      <c r="B3" s="9" t="s">
        <v>46</v>
      </c>
      <c r="C3" s="10" t="s">
        <v>47</v>
      </c>
      <c r="D3" s="11" t="s">
        <v>48</v>
      </c>
      <c r="E3" s="12" t="s">
        <v>49</v>
      </c>
      <c r="F3" s="13" t="s">
        <v>50</v>
      </c>
    </row>
    <row r="4" spans="1:6" ht="27.75" customHeight="1">
      <c r="A4" s="3" t="s">
        <v>51</v>
      </c>
      <c r="B4" s="9" t="s">
        <v>52</v>
      </c>
      <c r="C4" s="10" t="s">
        <v>53</v>
      </c>
      <c r="D4" s="11" t="s">
        <v>48</v>
      </c>
      <c r="E4" s="12" t="s">
        <v>54</v>
      </c>
      <c r="F4" s="13" t="s">
        <v>49</v>
      </c>
    </row>
    <row r="5" spans="1:6" ht="27.75" customHeight="1">
      <c r="A5" s="3" t="s">
        <v>55</v>
      </c>
      <c r="B5" s="9" t="s">
        <v>56</v>
      </c>
      <c r="C5" s="10" t="s">
        <v>48</v>
      </c>
      <c r="D5" s="11" t="s">
        <v>57</v>
      </c>
      <c r="E5" s="12" t="s">
        <v>58</v>
      </c>
      <c r="F5" s="13" t="s">
        <v>59</v>
      </c>
    </row>
    <row r="6" spans="1:6" ht="27.75" customHeight="1">
      <c r="A6" s="3" t="s">
        <v>55</v>
      </c>
      <c r="B6" s="9" t="s">
        <v>60</v>
      </c>
      <c r="C6" s="10" t="s">
        <v>49</v>
      </c>
      <c r="D6" s="11" t="s">
        <v>54</v>
      </c>
      <c r="E6" s="12" t="s">
        <v>61</v>
      </c>
      <c r="F6" s="13" t="s">
        <v>54</v>
      </c>
    </row>
    <row r="7" spans="1:6" ht="27.75" customHeight="1">
      <c r="B7" s="9" t="s">
        <v>62</v>
      </c>
      <c r="C7" s="10" t="s">
        <v>48</v>
      </c>
      <c r="D7" s="11" t="s">
        <v>38</v>
      </c>
      <c r="E7" s="12" t="s">
        <v>63</v>
      </c>
      <c r="F7" s="13" t="s">
        <v>58</v>
      </c>
    </row>
    <row r="8" spans="1:6" ht="27.75" customHeight="1">
      <c r="B8" s="9" t="s">
        <v>64</v>
      </c>
      <c r="C8" s="10" t="s">
        <v>49</v>
      </c>
      <c r="D8" s="11" t="s">
        <v>65</v>
      </c>
      <c r="E8" s="12" t="s">
        <v>66</v>
      </c>
      <c r="F8" s="13" t="s">
        <v>67</v>
      </c>
    </row>
    <row r="9" spans="1:6" ht="27.75" customHeight="1">
      <c r="B9" s="9" t="s">
        <v>68</v>
      </c>
      <c r="C9" s="10" t="s">
        <v>49</v>
      </c>
      <c r="D9" s="11" t="s">
        <v>47</v>
      </c>
      <c r="E9" s="12" t="s">
        <v>29</v>
      </c>
      <c r="F9" s="13" t="s">
        <v>67</v>
      </c>
    </row>
    <row r="10" spans="1:6" ht="27.75" customHeight="1">
      <c r="B10" s="9" t="s">
        <v>69</v>
      </c>
      <c r="C10" s="10" t="s">
        <v>49</v>
      </c>
      <c r="D10" s="11" t="s">
        <v>54</v>
      </c>
      <c r="E10" s="12" t="s">
        <v>67</v>
      </c>
      <c r="F10" s="13" t="s">
        <v>58</v>
      </c>
    </row>
    <row r="11" spans="1:6" ht="27.75" customHeight="1">
      <c r="B11" s="9" t="s">
        <v>70</v>
      </c>
      <c r="C11" s="10" t="s">
        <v>49</v>
      </c>
      <c r="D11" s="11" t="s">
        <v>65</v>
      </c>
      <c r="E11" s="12" t="s">
        <v>48</v>
      </c>
      <c r="F11" s="13" t="s">
        <v>38</v>
      </c>
    </row>
    <row r="12" spans="1:6" ht="27.75" customHeight="1">
      <c r="B12" s="9" t="s">
        <v>71</v>
      </c>
      <c r="C12" s="10" t="s">
        <v>49</v>
      </c>
      <c r="D12" s="11" t="s">
        <v>65</v>
      </c>
      <c r="E12" s="12" t="s">
        <v>66</v>
      </c>
      <c r="F12" s="13" t="s">
        <v>48</v>
      </c>
    </row>
    <row r="13" spans="1:6" ht="27.75" customHeight="1">
      <c r="B13" s="9" t="s">
        <v>72</v>
      </c>
      <c r="C13" s="10" t="s">
        <v>73</v>
      </c>
      <c r="D13" s="11" t="s">
        <v>49</v>
      </c>
      <c r="E13" s="12" t="s">
        <v>74</v>
      </c>
      <c r="F13" s="13" t="s">
        <v>38</v>
      </c>
    </row>
    <row r="14" spans="1:6" ht="27.75" customHeight="1">
      <c r="B14" s="9" t="s">
        <v>75</v>
      </c>
      <c r="C14" s="10" t="s">
        <v>49</v>
      </c>
      <c r="D14" s="11" t="s">
        <v>73</v>
      </c>
      <c r="E14" s="12" t="s">
        <v>74</v>
      </c>
      <c r="F14" s="13" t="s">
        <v>48</v>
      </c>
    </row>
    <row r="15" spans="1:6" ht="27.75" customHeight="1">
      <c r="B15" s="9" t="s">
        <v>76</v>
      </c>
      <c r="C15" s="10" t="s">
        <v>49</v>
      </c>
      <c r="D15" s="11" t="s">
        <v>77</v>
      </c>
      <c r="E15" s="12" t="s">
        <v>78</v>
      </c>
      <c r="F15" s="13" t="s">
        <v>79</v>
      </c>
    </row>
    <row r="16" spans="1:6" ht="27.75" customHeight="1">
      <c r="B16" s="9" t="s">
        <v>80</v>
      </c>
      <c r="C16" s="10" t="s">
        <v>77</v>
      </c>
      <c r="D16" s="11" t="s">
        <v>81</v>
      </c>
      <c r="E16" s="12" t="s">
        <v>82</v>
      </c>
      <c r="F16" s="13" t="s">
        <v>83</v>
      </c>
    </row>
    <row r="17" spans="1:6" ht="27.75" customHeight="1">
      <c r="B17" s="9" t="s">
        <v>84</v>
      </c>
      <c r="C17" s="10" t="s">
        <v>77</v>
      </c>
      <c r="D17" s="11" t="s">
        <v>83</v>
      </c>
      <c r="E17" s="12" t="s">
        <v>85</v>
      </c>
      <c r="F17" s="13" t="s">
        <v>86</v>
      </c>
    </row>
    <row r="18" spans="1:6" ht="27.75" customHeight="1">
      <c r="B18" s="9" t="s">
        <v>87</v>
      </c>
      <c r="C18" s="10" t="s">
        <v>88</v>
      </c>
      <c r="D18" s="11" t="s">
        <v>77</v>
      </c>
      <c r="E18" s="12" t="s">
        <v>83</v>
      </c>
      <c r="F18" s="13" t="s">
        <v>89</v>
      </c>
    </row>
    <row r="19" spans="1:6" ht="27.75" customHeight="1">
      <c r="B19" s="9" t="s">
        <v>90</v>
      </c>
      <c r="C19" s="10" t="s">
        <v>88</v>
      </c>
      <c r="D19" s="11" t="s">
        <v>91</v>
      </c>
      <c r="E19" s="12" t="s">
        <v>88</v>
      </c>
      <c r="F19" s="13" t="s">
        <v>92</v>
      </c>
    </row>
    <row r="20" spans="1:6" ht="27.75" customHeight="1">
      <c r="B20" s="9" t="s">
        <v>93</v>
      </c>
      <c r="C20" s="10" t="s">
        <v>83</v>
      </c>
      <c r="D20" s="11" t="s">
        <v>94</v>
      </c>
      <c r="E20" s="12" t="s">
        <v>95</v>
      </c>
      <c r="F20" s="13" t="s">
        <v>96</v>
      </c>
    </row>
    <row r="21" spans="1:6" ht="27.75" customHeight="1" thickBot="1">
      <c r="B21" s="14" t="s">
        <v>97</v>
      </c>
      <c r="C21" s="15" t="s">
        <v>88</v>
      </c>
      <c r="D21" s="16" t="s">
        <v>77</v>
      </c>
      <c r="E21" s="17" t="s">
        <v>98</v>
      </c>
      <c r="F21" s="18" t="s">
        <v>99</v>
      </c>
    </row>
    <row r="22" spans="1:6" ht="27.75" customHeight="1" thickTop="1" thickBot="1">
      <c r="B22" s="19"/>
      <c r="C22" s="5" t="s">
        <v>41</v>
      </c>
      <c r="D22" s="6" t="s">
        <v>42</v>
      </c>
      <c r="E22" s="7" t="s">
        <v>43</v>
      </c>
      <c r="F22" s="8" t="s">
        <v>44</v>
      </c>
    </row>
    <row r="23" spans="1:6" ht="27.75" customHeight="1" thickTop="1">
      <c r="A23" s="3" t="s">
        <v>100</v>
      </c>
      <c r="B23" s="20" t="s">
        <v>101</v>
      </c>
      <c r="C23" s="21" t="s">
        <v>102</v>
      </c>
      <c r="D23" s="22" t="s">
        <v>88</v>
      </c>
      <c r="E23" s="23" t="s">
        <v>103</v>
      </c>
      <c r="F23" s="24" t="s">
        <v>88</v>
      </c>
    </row>
    <row r="24" spans="1:6" ht="27.75" customHeight="1">
      <c r="A24" s="3" t="s">
        <v>104</v>
      </c>
      <c r="B24" s="9" t="s">
        <v>105</v>
      </c>
      <c r="C24" s="10" t="s">
        <v>106</v>
      </c>
      <c r="D24" s="11" t="s">
        <v>107</v>
      </c>
      <c r="E24" s="12" t="s">
        <v>108</v>
      </c>
      <c r="F24" s="13" t="s">
        <v>109</v>
      </c>
    </row>
    <row r="25" spans="1:6" ht="27.75" customHeight="1">
      <c r="A25" s="3" t="s">
        <v>110</v>
      </c>
      <c r="B25" s="9" t="s">
        <v>111</v>
      </c>
      <c r="C25" s="10" t="s">
        <v>112</v>
      </c>
      <c r="D25" s="11" t="s">
        <v>77</v>
      </c>
      <c r="E25" s="12" t="s">
        <v>113</v>
      </c>
      <c r="F25" s="13" t="s">
        <v>88</v>
      </c>
    </row>
    <row r="26" spans="1:6" ht="27.75" customHeight="1">
      <c r="A26" s="3" t="s">
        <v>114</v>
      </c>
      <c r="B26" s="9" t="s">
        <v>115</v>
      </c>
      <c r="C26" s="10" t="s">
        <v>112</v>
      </c>
      <c r="D26" s="11" t="s">
        <v>77</v>
      </c>
      <c r="E26" s="12" t="s">
        <v>113</v>
      </c>
      <c r="F26" s="13" t="s">
        <v>88</v>
      </c>
    </row>
    <row r="27" spans="1:6" ht="27.75" customHeight="1">
      <c r="B27" s="9" t="s">
        <v>116</v>
      </c>
      <c r="C27" s="10" t="s">
        <v>112</v>
      </c>
      <c r="D27" s="11" t="s">
        <v>77</v>
      </c>
      <c r="E27" s="12" t="s">
        <v>117</v>
      </c>
      <c r="F27" s="13" t="s">
        <v>118</v>
      </c>
    </row>
    <row r="28" spans="1:6" ht="27.75" customHeight="1">
      <c r="B28" s="9" t="s">
        <v>119</v>
      </c>
      <c r="C28" s="10" t="s">
        <v>112</v>
      </c>
      <c r="D28" s="11" t="s">
        <v>49</v>
      </c>
      <c r="E28" s="12" t="s">
        <v>83</v>
      </c>
      <c r="F28" s="13" t="s">
        <v>120</v>
      </c>
    </row>
    <row r="29" spans="1:6" ht="27.75" customHeight="1">
      <c r="B29" s="25" t="s">
        <v>121</v>
      </c>
      <c r="C29" s="26" t="s">
        <v>112</v>
      </c>
      <c r="D29" s="27" t="s">
        <v>125</v>
      </c>
      <c r="E29" s="28" t="s">
        <v>112</v>
      </c>
      <c r="F29" s="29" t="s">
        <v>120</v>
      </c>
    </row>
    <row r="30" spans="1:6" ht="27.75" customHeight="1" thickBot="1">
      <c r="B30" s="30" t="s">
        <v>122</v>
      </c>
      <c r="C30" s="31" t="s">
        <v>112</v>
      </c>
      <c r="D30" s="32" t="s">
        <v>123</v>
      </c>
      <c r="E30" s="33" t="s">
        <v>112</v>
      </c>
      <c r="F30" s="34" t="s">
        <v>124</v>
      </c>
    </row>
    <row r="31" spans="1:6" ht="27.75" customHeight="1" thickBot="1">
      <c r="B31" s="30" t="s">
        <v>278</v>
      </c>
      <c r="C31" s="31"/>
      <c r="D31" s="32"/>
      <c r="E31" s="56"/>
      <c r="F31" s="56"/>
    </row>
    <row r="32" spans="1:6" ht="27.75" customHeight="1" thickBot="1">
      <c r="B32" s="49" t="s">
        <v>270</v>
      </c>
      <c r="C32" s="31" t="s">
        <v>112</v>
      </c>
      <c r="D32" s="32" t="s">
        <v>123</v>
      </c>
      <c r="E32" s="50" t="s">
        <v>3</v>
      </c>
      <c r="F32" s="51" t="s">
        <v>271</v>
      </c>
    </row>
    <row r="33" spans="2:6" ht="27.75" customHeight="1" thickBot="1">
      <c r="B33" s="49" t="s">
        <v>272</v>
      </c>
      <c r="C33" s="32" t="s">
        <v>123</v>
      </c>
      <c r="D33" s="52" t="s">
        <v>112</v>
      </c>
      <c r="E33" s="53" t="s">
        <v>273</v>
      </c>
      <c r="F33" s="53" t="s">
        <v>274</v>
      </c>
    </row>
    <row r="34" spans="2:6" ht="27.75" customHeight="1" thickBot="1">
      <c r="B34" s="49" t="s">
        <v>275</v>
      </c>
      <c r="C34" s="31" t="s">
        <v>112</v>
      </c>
      <c r="D34" s="54" t="s">
        <v>123</v>
      </c>
      <c r="E34" s="53" t="s">
        <v>276</v>
      </c>
      <c r="F34" s="53" t="s">
        <v>244</v>
      </c>
    </row>
    <row r="35" spans="2:6" ht="27.75" customHeight="1" thickBot="1">
      <c r="B35" s="49" t="s">
        <v>277</v>
      </c>
      <c r="C35" s="31" t="s">
        <v>112</v>
      </c>
      <c r="D35" s="54" t="s">
        <v>123</v>
      </c>
      <c r="E35" s="53" t="s">
        <v>276</v>
      </c>
      <c r="F35" s="53" t="s">
        <v>244</v>
      </c>
    </row>
    <row r="36" spans="2:6" ht="27.75" customHeight="1" thickBot="1">
      <c r="B36" s="49" t="s">
        <v>279</v>
      </c>
      <c r="C36" s="31" t="s">
        <v>3</v>
      </c>
      <c r="D36" s="54" t="s">
        <v>123</v>
      </c>
      <c r="E36" s="55" t="s">
        <v>276</v>
      </c>
      <c r="F36" s="55" t="s">
        <v>244</v>
      </c>
    </row>
    <row r="37" spans="2:6" ht="27.75" customHeight="1">
      <c r="B37" s="93" t="s">
        <v>357</v>
      </c>
      <c r="C37" s="10" t="s">
        <v>245</v>
      </c>
      <c r="D37" s="94" t="s">
        <v>358</v>
      </c>
      <c r="E37" s="95" t="s">
        <v>359</v>
      </c>
      <c r="F37" s="96" t="s">
        <v>360</v>
      </c>
    </row>
    <row r="38" spans="2:6" ht="27.75" customHeight="1" thickBot="1">
      <c r="B38" s="93" t="s">
        <v>361</v>
      </c>
      <c r="C38" s="10" t="s">
        <v>271</v>
      </c>
      <c r="D38" s="97" t="s">
        <v>362</v>
      </c>
      <c r="E38" s="95" t="s">
        <v>0</v>
      </c>
      <c r="F38" s="96" t="s">
        <v>363</v>
      </c>
    </row>
    <row r="39" spans="2:6" ht="27.75" customHeight="1">
      <c r="B39" s="104" t="s">
        <v>40</v>
      </c>
      <c r="C39" s="105" t="s">
        <v>41</v>
      </c>
      <c r="D39" s="106" t="s">
        <v>42</v>
      </c>
      <c r="E39" s="107" t="s">
        <v>364</v>
      </c>
      <c r="F39" s="108" t="s">
        <v>43</v>
      </c>
    </row>
    <row r="40" spans="2:6" ht="27.75" customHeight="1" thickBot="1">
      <c r="B40" s="30" t="s">
        <v>365</v>
      </c>
      <c r="C40" s="98" t="s">
        <v>271</v>
      </c>
      <c r="D40" s="206" t="s">
        <v>362</v>
      </c>
      <c r="E40" s="100" t="s">
        <v>244</v>
      </c>
      <c r="F40" s="101" t="s">
        <v>244</v>
      </c>
    </row>
    <row r="41" spans="2:6" ht="27.75" customHeight="1" thickBot="1">
      <c r="B41" s="30" t="s">
        <v>369</v>
      </c>
      <c r="C41" s="99" t="s">
        <v>366</v>
      </c>
      <c r="D41" s="99" t="s">
        <v>367</v>
      </c>
      <c r="E41" s="100" t="s">
        <v>368</v>
      </c>
      <c r="F41" s="101" t="s">
        <v>362</v>
      </c>
    </row>
    <row r="42" spans="2:6" ht="27.75" customHeight="1" thickBot="1">
      <c r="B42" s="30" t="s">
        <v>449</v>
      </c>
      <c r="C42" s="99" t="s">
        <v>276</v>
      </c>
      <c r="D42" s="206" t="s">
        <v>0</v>
      </c>
      <c r="E42" s="100" t="s">
        <v>450</v>
      </c>
      <c r="F42" s="101" t="s">
        <v>244</v>
      </c>
    </row>
    <row r="43" spans="2:6" ht="27.75" customHeight="1" thickBot="1">
      <c r="B43" s="30" t="s">
        <v>701</v>
      </c>
      <c r="C43" s="98" t="s">
        <v>271</v>
      </c>
      <c r="D43" s="99" t="s">
        <v>446</v>
      </c>
      <c r="E43" s="205" t="s">
        <v>0</v>
      </c>
      <c r="F43" s="101" t="s">
        <v>244</v>
      </c>
    </row>
    <row r="44" spans="2:6" ht="27.75" customHeight="1">
      <c r="B44" s="104" t="s">
        <v>40</v>
      </c>
      <c r="C44" s="105" t="s">
        <v>41</v>
      </c>
      <c r="D44" s="106" t="s">
        <v>42</v>
      </c>
      <c r="E44" s="107" t="s">
        <v>708</v>
      </c>
      <c r="F44" s="108" t="s">
        <v>43</v>
      </c>
    </row>
    <row r="45" spans="2:6" ht="27.75" customHeight="1" thickBot="1">
      <c r="B45" s="30" t="s">
        <v>704</v>
      </c>
      <c r="C45" s="98" t="s">
        <v>276</v>
      </c>
      <c r="D45" s="99" t="s">
        <v>446</v>
      </c>
      <c r="E45" s="205" t="s">
        <v>0</v>
      </c>
      <c r="F45" s="101" t="s">
        <v>244</v>
      </c>
    </row>
  </sheetData>
  <mergeCells count="1">
    <mergeCell ref="B1:C1"/>
  </mergeCells>
  <phoneticPr fontId="2"/>
  <pageMargins left="0" right="0" top="0" bottom="0" header="0.51181102362204722" footer="0.51181102362204722"/>
  <pageSetup paperSize="9" orientation="portrait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03A7-47C3-452D-A06B-5DD4FF5C2E67}">
  <dimension ref="B2:T32"/>
  <sheetViews>
    <sheetView zoomScale="85" zoomScaleNormal="85" workbookViewId="0">
      <selection activeCell="V22" sqref="V22"/>
    </sheetView>
  </sheetViews>
  <sheetFormatPr defaultRowHeight="13.2"/>
  <cols>
    <col min="1" max="1" width="5.21875" customWidth="1"/>
    <col min="2" max="2" width="12.21875" customWidth="1"/>
    <col min="3" max="18" width="4.33203125" customWidth="1"/>
    <col min="19" max="20" width="10.77734375" customWidth="1"/>
  </cols>
  <sheetData>
    <row r="2" spans="2:20" ht="22.8">
      <c r="B2" s="70" t="s">
        <v>695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63"/>
      <c r="T2" s="63"/>
    </row>
    <row r="3" spans="2:20" ht="22.8">
      <c r="B3" s="71" t="s">
        <v>693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63"/>
      <c r="T3" s="63"/>
    </row>
    <row r="4" spans="2:20" ht="20.399999999999999">
      <c r="B4" s="72" t="s">
        <v>448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2:20" ht="21" thickBot="1">
      <c r="B5" s="72" t="s">
        <v>355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2:20" ht="19.8" thickBot="1">
      <c r="B6" s="74" t="s">
        <v>356</v>
      </c>
      <c r="C6" s="361">
        <f>B7</f>
        <v>0</v>
      </c>
      <c r="D6" s="362"/>
      <c r="E6" s="362"/>
      <c r="F6" s="534"/>
      <c r="G6" s="533">
        <f>B13</f>
        <v>0</v>
      </c>
      <c r="H6" s="362"/>
      <c r="I6" s="362"/>
      <c r="J6" s="534"/>
      <c r="K6" s="533">
        <f>B19</f>
        <v>0</v>
      </c>
      <c r="L6" s="362"/>
      <c r="M6" s="362"/>
      <c r="N6" s="362"/>
      <c r="O6" s="643">
        <f>B25</f>
        <v>0</v>
      </c>
      <c r="P6" s="643"/>
      <c r="Q6" s="643"/>
      <c r="R6" s="638"/>
      <c r="S6" s="534" t="s">
        <v>350</v>
      </c>
      <c r="T6" s="638"/>
    </row>
    <row r="7" spans="2:20" ht="17.55" customHeight="1">
      <c r="B7" s="486"/>
      <c r="C7" s="487"/>
      <c r="D7" s="488"/>
      <c r="E7" s="488"/>
      <c r="F7" s="489"/>
      <c r="G7" s="345" t="str">
        <f>IF(H7="","",COUNTIF(H7:H10,4))</f>
        <v/>
      </c>
      <c r="H7" s="60"/>
      <c r="I7" s="60"/>
      <c r="J7" s="345" t="str">
        <f>IF(H7="","",COUNTIF(I7:I10,4))</f>
        <v/>
      </c>
      <c r="K7" s="345" t="str">
        <f>IF(L7="","",COUNTIF(L7:L12,4))</f>
        <v/>
      </c>
      <c r="L7" s="60"/>
      <c r="M7" s="60"/>
      <c r="N7" s="345" t="str">
        <f>IF(M7="","",COUNTIF(M7:M10,4))</f>
        <v/>
      </c>
      <c r="O7" s="345" t="str">
        <f>IF(P7="","",COUNTIF(P7:P12,4))</f>
        <v/>
      </c>
      <c r="P7" s="60"/>
      <c r="Q7" s="60"/>
      <c r="R7" s="640" t="str">
        <f>IF(Q7="","",COUNTIF(Q7:Q10,4))</f>
        <v/>
      </c>
      <c r="S7" s="469">
        <f>COUNTIF(G12:R12,"○")</f>
        <v>0</v>
      </c>
      <c r="T7" s="474">
        <f>COUNTIF(G12:R12,"●")</f>
        <v>0</v>
      </c>
    </row>
    <row r="8" spans="2:20" ht="17.55" customHeight="1">
      <c r="B8" s="639"/>
      <c r="C8" s="490"/>
      <c r="D8" s="491"/>
      <c r="E8" s="491"/>
      <c r="F8" s="492"/>
      <c r="G8" s="346"/>
      <c r="H8" s="68"/>
      <c r="I8" s="68"/>
      <c r="J8" s="346"/>
      <c r="K8" s="346"/>
      <c r="L8" s="68"/>
      <c r="M8" s="68"/>
      <c r="N8" s="346"/>
      <c r="O8" s="346"/>
      <c r="P8" s="68"/>
      <c r="Q8" s="68"/>
      <c r="R8" s="641"/>
      <c r="S8" s="471"/>
      <c r="T8" s="476"/>
    </row>
    <row r="9" spans="2:20" ht="19.2">
      <c r="B9" s="483"/>
      <c r="C9" s="490"/>
      <c r="D9" s="491"/>
      <c r="E9" s="491"/>
      <c r="F9" s="492"/>
      <c r="G9" s="346"/>
      <c r="H9" s="64"/>
      <c r="I9" s="64"/>
      <c r="J9" s="346"/>
      <c r="K9" s="346"/>
      <c r="L9" s="64"/>
      <c r="M9" s="64"/>
      <c r="N9" s="346"/>
      <c r="O9" s="346"/>
      <c r="P9" s="64"/>
      <c r="Q9" s="64"/>
      <c r="R9" s="641"/>
      <c r="S9" s="65" t="s">
        <v>351</v>
      </c>
      <c r="T9" s="66" t="e">
        <f>SUM(G7,K7,O7)/SUM(G7,J7,K7,N7,O7,R7)</f>
        <v>#DIV/0!</v>
      </c>
    </row>
    <row r="10" spans="2:20" ht="19.2">
      <c r="B10" s="483"/>
      <c r="C10" s="490"/>
      <c r="D10" s="491"/>
      <c r="E10" s="491"/>
      <c r="F10" s="492"/>
      <c r="G10" s="346"/>
      <c r="H10" s="64"/>
      <c r="I10" s="64"/>
      <c r="J10" s="346"/>
      <c r="K10" s="346"/>
      <c r="L10" s="64"/>
      <c r="M10" s="64"/>
      <c r="N10" s="346"/>
      <c r="O10" s="346"/>
      <c r="P10" s="64"/>
      <c r="Q10" s="64"/>
      <c r="R10" s="641"/>
      <c r="S10" s="75" t="s">
        <v>352</v>
      </c>
      <c r="T10" s="76" t="e">
        <f>SUM(H7:H10,L7:L10,P7:P10)/SUM(H7:I10,L7:M10,P7:Q10)</f>
        <v>#DIV/0!</v>
      </c>
    </row>
    <row r="11" spans="2:20" ht="17.55" customHeight="1">
      <c r="B11" s="483"/>
      <c r="C11" s="490"/>
      <c r="D11" s="491"/>
      <c r="E11" s="491"/>
      <c r="F11" s="492"/>
      <c r="G11" s="347"/>
      <c r="H11" s="67"/>
      <c r="I11" s="67"/>
      <c r="J11" s="347"/>
      <c r="K11" s="347"/>
      <c r="L11" s="67"/>
      <c r="M11" s="67"/>
      <c r="N11" s="347"/>
      <c r="O11" s="347"/>
      <c r="P11" s="67"/>
      <c r="Q11" s="67"/>
      <c r="R11" s="642"/>
      <c r="S11" s="635" t="s">
        <v>353</v>
      </c>
      <c r="T11" s="365"/>
    </row>
    <row r="12" spans="2:20" ht="19.8" thickBot="1">
      <c r="B12" s="484"/>
      <c r="C12" s="493"/>
      <c r="D12" s="494"/>
      <c r="E12" s="494"/>
      <c r="F12" s="495"/>
      <c r="G12" s="360" t="str">
        <f>IF(H7="","",IF(G7&gt;J7,"○","●"))</f>
        <v/>
      </c>
      <c r="H12" s="360"/>
      <c r="I12" s="360"/>
      <c r="J12" s="360"/>
      <c r="K12" s="360" t="str">
        <f>IF(L7="","",IF(K7&gt;N7,"○","●"))</f>
        <v/>
      </c>
      <c r="L12" s="360"/>
      <c r="M12" s="360"/>
      <c r="N12" s="360"/>
      <c r="O12" s="360" t="str">
        <f>IF(P7="","",IF(O7&gt;R7,"○","●"))</f>
        <v/>
      </c>
      <c r="P12" s="360"/>
      <c r="Q12" s="360"/>
      <c r="R12" s="485"/>
      <c r="S12" s="484"/>
      <c r="T12" s="369"/>
    </row>
    <row r="13" spans="2:20" ht="17.55" customHeight="1">
      <c r="B13" s="645"/>
      <c r="C13" s="511" t="str">
        <f>J7</f>
        <v/>
      </c>
      <c r="D13" s="60">
        <f>I7</f>
        <v>0</v>
      </c>
      <c r="E13" s="60">
        <f>H7</f>
        <v>0</v>
      </c>
      <c r="F13" s="345" t="str">
        <f>G7</f>
        <v/>
      </c>
      <c r="G13" s="636"/>
      <c r="H13" s="488"/>
      <c r="I13" s="488"/>
      <c r="J13" s="489"/>
      <c r="K13" s="345" t="str">
        <f>IF(L13="","",COUNTIF(L13:L18,4))</f>
        <v/>
      </c>
      <c r="L13" s="79"/>
      <c r="M13" s="60"/>
      <c r="N13" s="345" t="str">
        <f>IF(M13="","",COUNTIF(M13:M18,4))</f>
        <v/>
      </c>
      <c r="O13" s="345" t="str">
        <f>IF(P13="","",COUNTIF(P13:P18,4))</f>
        <v/>
      </c>
      <c r="P13" s="79"/>
      <c r="Q13" s="60"/>
      <c r="R13" s="640" t="str">
        <f>IF(Q13="","",COUNTIF(Q13:Q18,4))</f>
        <v/>
      </c>
      <c r="S13" s="469">
        <f>COUNTIF(C18:R18,"○")</f>
        <v>0</v>
      </c>
      <c r="T13" s="474">
        <f>COUNTIF(C18:R18,"●")</f>
        <v>0</v>
      </c>
    </row>
    <row r="14" spans="2:20" ht="17.55" customHeight="1">
      <c r="B14" s="646"/>
      <c r="C14" s="512"/>
      <c r="D14" s="64">
        <f>I8</f>
        <v>0</v>
      </c>
      <c r="E14" s="64">
        <f>H8</f>
        <v>0</v>
      </c>
      <c r="F14" s="346"/>
      <c r="G14" s="500"/>
      <c r="H14" s="491"/>
      <c r="I14" s="491"/>
      <c r="J14" s="492"/>
      <c r="K14" s="346"/>
      <c r="L14" s="204"/>
      <c r="M14" s="68"/>
      <c r="N14" s="346"/>
      <c r="O14" s="346"/>
      <c r="P14" s="204"/>
      <c r="Q14" s="68"/>
      <c r="R14" s="641"/>
      <c r="S14" s="471"/>
      <c r="T14" s="476"/>
    </row>
    <row r="15" spans="2:20" ht="19.2">
      <c r="B15" s="646"/>
      <c r="C15" s="512"/>
      <c r="D15" s="64">
        <f>I9</f>
        <v>0</v>
      </c>
      <c r="E15" s="64">
        <f>H9</f>
        <v>0</v>
      </c>
      <c r="F15" s="346"/>
      <c r="G15" s="500"/>
      <c r="H15" s="491"/>
      <c r="I15" s="491"/>
      <c r="J15" s="492"/>
      <c r="K15" s="346"/>
      <c r="L15" s="80"/>
      <c r="M15" s="64"/>
      <c r="N15" s="346"/>
      <c r="O15" s="346"/>
      <c r="P15" s="80"/>
      <c r="Q15" s="64"/>
      <c r="R15" s="641"/>
      <c r="S15" s="65" t="s">
        <v>351</v>
      </c>
      <c r="T15" s="66" t="e">
        <f>SUM(C13,K13,O13)/SUM(C13,F13,K13,N13,O13,R13)</f>
        <v>#DIV/0!</v>
      </c>
    </row>
    <row r="16" spans="2:20" ht="19.2">
      <c r="B16" s="646"/>
      <c r="C16" s="512"/>
      <c r="D16" s="64">
        <f>I10</f>
        <v>0</v>
      </c>
      <c r="E16" s="64">
        <f>H10</f>
        <v>0</v>
      </c>
      <c r="F16" s="346"/>
      <c r="G16" s="500"/>
      <c r="H16" s="491"/>
      <c r="I16" s="491"/>
      <c r="J16" s="492"/>
      <c r="K16" s="346"/>
      <c r="L16" s="80"/>
      <c r="M16" s="64"/>
      <c r="N16" s="346"/>
      <c r="O16" s="346"/>
      <c r="P16" s="80"/>
      <c r="Q16" s="64"/>
      <c r="R16" s="641"/>
      <c r="S16" s="75" t="s">
        <v>352</v>
      </c>
      <c r="T16" s="76" t="e">
        <f>SUM(D13:D16,L13:L16,P13:P16)/SUM(D13:E16,L13:M16,P13:Q16)</f>
        <v>#DIV/0!</v>
      </c>
    </row>
    <row r="17" spans="2:20" ht="17.55" customHeight="1">
      <c r="B17" s="646"/>
      <c r="C17" s="637"/>
      <c r="D17" s="64">
        <f>I11</f>
        <v>0</v>
      </c>
      <c r="E17" s="64">
        <f>H11</f>
        <v>0</v>
      </c>
      <c r="F17" s="347"/>
      <c r="G17" s="500"/>
      <c r="H17" s="491"/>
      <c r="I17" s="491"/>
      <c r="J17" s="492"/>
      <c r="K17" s="347"/>
      <c r="L17" s="203"/>
      <c r="M17" s="67"/>
      <c r="N17" s="347"/>
      <c r="O17" s="347"/>
      <c r="P17" s="203"/>
      <c r="Q17" s="67"/>
      <c r="R17" s="642"/>
      <c r="S17" s="635" t="s">
        <v>353</v>
      </c>
      <c r="T17" s="365"/>
    </row>
    <row r="18" spans="2:20" ht="19.8" thickBot="1">
      <c r="B18" s="647"/>
      <c r="C18" s="644" t="str">
        <f>IF(C13="","",IF(C13&gt;F13,"○","●"))</f>
        <v/>
      </c>
      <c r="D18" s="360"/>
      <c r="E18" s="360"/>
      <c r="F18" s="360"/>
      <c r="G18" s="502"/>
      <c r="H18" s="494"/>
      <c r="I18" s="494"/>
      <c r="J18" s="495"/>
      <c r="K18" s="360" t="str">
        <f>IF(L13="","",IF(K13&gt;N13,"○","●"))</f>
        <v/>
      </c>
      <c r="L18" s="360"/>
      <c r="M18" s="360"/>
      <c r="N18" s="360"/>
      <c r="O18" s="360" t="str">
        <f>IF(P13="","",IF(O13&gt;R13,"○","●"))</f>
        <v/>
      </c>
      <c r="P18" s="360"/>
      <c r="Q18" s="360"/>
      <c r="R18" s="485"/>
      <c r="S18" s="484"/>
      <c r="T18" s="369"/>
    </row>
    <row r="19" spans="2:20" ht="17.55" customHeight="1">
      <c r="B19" s="486"/>
      <c r="C19" s="511" t="str">
        <f>N7</f>
        <v/>
      </c>
      <c r="D19" s="60">
        <f>M7</f>
        <v>0</v>
      </c>
      <c r="E19" s="60">
        <f>L7</f>
        <v>0</v>
      </c>
      <c r="F19" s="345" t="str">
        <f>K7</f>
        <v/>
      </c>
      <c r="G19" s="345" t="str">
        <f>N13</f>
        <v/>
      </c>
      <c r="H19" s="60">
        <f>M13</f>
        <v>0</v>
      </c>
      <c r="I19" s="60">
        <f>L13</f>
        <v>0</v>
      </c>
      <c r="J19" s="345" t="str">
        <f>K13</f>
        <v/>
      </c>
      <c r="K19" s="636"/>
      <c r="L19" s="488"/>
      <c r="M19" s="488"/>
      <c r="N19" s="489"/>
      <c r="O19" s="345" t="str">
        <f>IF(P19="","",COUNTIF(P19:P24,4))</f>
        <v/>
      </c>
      <c r="P19" s="79"/>
      <c r="Q19" s="60"/>
      <c r="R19" s="640" t="str">
        <f>IF(Q19="","",COUNTIF(Q19:Q24,4))</f>
        <v/>
      </c>
      <c r="S19" s="469">
        <f>COUNTIF(C24:R24,"○")</f>
        <v>0</v>
      </c>
      <c r="T19" s="474">
        <f>COUNTIF(C24:N24,"●")</f>
        <v>0</v>
      </c>
    </row>
    <row r="20" spans="2:20" ht="17.55" customHeight="1">
      <c r="B20" s="639"/>
      <c r="C20" s="512"/>
      <c r="D20" s="64">
        <f>M8</f>
        <v>0</v>
      </c>
      <c r="E20" s="64">
        <f>L8</f>
        <v>0</v>
      </c>
      <c r="F20" s="346"/>
      <c r="G20" s="346"/>
      <c r="H20" s="64">
        <f>M14</f>
        <v>0</v>
      </c>
      <c r="I20" s="64">
        <f>L14</f>
        <v>0</v>
      </c>
      <c r="J20" s="346"/>
      <c r="K20" s="500"/>
      <c r="L20" s="491"/>
      <c r="M20" s="491"/>
      <c r="N20" s="492"/>
      <c r="O20" s="346"/>
      <c r="P20" s="204"/>
      <c r="Q20" s="68"/>
      <c r="R20" s="641"/>
      <c r="S20" s="471"/>
      <c r="T20" s="476"/>
    </row>
    <row r="21" spans="2:20" ht="19.2">
      <c r="B21" s="483"/>
      <c r="C21" s="512"/>
      <c r="D21" s="64">
        <f>M9</f>
        <v>0</v>
      </c>
      <c r="E21" s="64">
        <f>L9</f>
        <v>0</v>
      </c>
      <c r="F21" s="346"/>
      <c r="G21" s="346"/>
      <c r="H21" s="64">
        <f>M15</f>
        <v>0</v>
      </c>
      <c r="I21" s="64">
        <f>L15</f>
        <v>0</v>
      </c>
      <c r="J21" s="346"/>
      <c r="K21" s="500"/>
      <c r="L21" s="491"/>
      <c r="M21" s="491"/>
      <c r="N21" s="492"/>
      <c r="O21" s="346"/>
      <c r="P21" s="80"/>
      <c r="Q21" s="64"/>
      <c r="R21" s="641"/>
      <c r="S21" s="65" t="s">
        <v>351</v>
      </c>
      <c r="T21" s="66" t="e">
        <f>SUM(C19,G19,O19)/SUM(C19,F19,J19,G19,O19,R19)</f>
        <v>#DIV/0!</v>
      </c>
    </row>
    <row r="22" spans="2:20" ht="19.2">
      <c r="B22" s="483"/>
      <c r="C22" s="512"/>
      <c r="D22" s="64">
        <f>M10</f>
        <v>0</v>
      </c>
      <c r="E22" s="64">
        <f>L10</f>
        <v>0</v>
      </c>
      <c r="F22" s="346"/>
      <c r="G22" s="346"/>
      <c r="H22" s="64">
        <f>M16</f>
        <v>0</v>
      </c>
      <c r="I22" s="64">
        <f>L16</f>
        <v>0</v>
      </c>
      <c r="J22" s="346"/>
      <c r="K22" s="500"/>
      <c r="L22" s="491"/>
      <c r="M22" s="491"/>
      <c r="N22" s="492"/>
      <c r="O22" s="346"/>
      <c r="P22" s="80"/>
      <c r="Q22" s="64"/>
      <c r="R22" s="641"/>
      <c r="S22" s="75" t="s">
        <v>352</v>
      </c>
      <c r="T22" s="76" t="e">
        <f>SUM(D19:D22,H19:H22,P19:P22)/SUM(D19:E22,H19:I22,P19:Q22)</f>
        <v>#DIV/0!</v>
      </c>
    </row>
    <row r="23" spans="2:20" ht="17.55" customHeight="1">
      <c r="B23" s="483"/>
      <c r="C23" s="637"/>
      <c r="D23" s="64">
        <f>M11</f>
        <v>0</v>
      </c>
      <c r="E23" s="64">
        <f>L11</f>
        <v>0</v>
      </c>
      <c r="F23" s="347"/>
      <c r="G23" s="347"/>
      <c r="H23" s="64">
        <f>M17</f>
        <v>0</v>
      </c>
      <c r="I23" s="64">
        <f>L17</f>
        <v>0</v>
      </c>
      <c r="J23" s="347"/>
      <c r="K23" s="500"/>
      <c r="L23" s="491"/>
      <c r="M23" s="491"/>
      <c r="N23" s="492"/>
      <c r="O23" s="347"/>
      <c r="P23" s="203"/>
      <c r="Q23" s="67"/>
      <c r="R23" s="642"/>
      <c r="S23" s="635" t="s">
        <v>353</v>
      </c>
      <c r="T23" s="365"/>
    </row>
    <row r="24" spans="2:20" ht="19.8" thickBot="1">
      <c r="B24" s="484"/>
      <c r="C24" s="644" t="str">
        <f>IF(C19="","",IF(C19&gt;F19,"○","●"))</f>
        <v/>
      </c>
      <c r="D24" s="360"/>
      <c r="E24" s="360"/>
      <c r="F24" s="360"/>
      <c r="G24" s="360" t="str">
        <f>IF(G19="","",IF(G19&gt;J19,"○","●"))</f>
        <v/>
      </c>
      <c r="H24" s="360"/>
      <c r="I24" s="360"/>
      <c r="J24" s="360"/>
      <c r="K24" s="502"/>
      <c r="L24" s="494"/>
      <c r="M24" s="494"/>
      <c r="N24" s="495"/>
      <c r="O24" s="360" t="str">
        <f>IF(P19="","",IF(O19&gt;R19,"○","●"))</f>
        <v/>
      </c>
      <c r="P24" s="360"/>
      <c r="Q24" s="360"/>
      <c r="R24" s="485"/>
      <c r="S24" s="484"/>
      <c r="T24" s="369"/>
    </row>
    <row r="25" spans="2:20" ht="17.55" customHeight="1">
      <c r="B25" s="645"/>
      <c r="C25" s="511" t="str">
        <f>R7</f>
        <v/>
      </c>
      <c r="D25" s="60">
        <f>Q7</f>
        <v>0</v>
      </c>
      <c r="E25" s="60">
        <f>P7</f>
        <v>0</v>
      </c>
      <c r="F25" s="345" t="str">
        <f>O7</f>
        <v/>
      </c>
      <c r="G25" s="345" t="str">
        <f>R13</f>
        <v/>
      </c>
      <c r="H25" s="60">
        <f>Q13</f>
        <v>0</v>
      </c>
      <c r="I25" s="60">
        <f>P13</f>
        <v>0</v>
      </c>
      <c r="J25" s="345" t="str">
        <f>O13</f>
        <v/>
      </c>
      <c r="K25" s="345" t="str">
        <f>R19</f>
        <v/>
      </c>
      <c r="L25" s="60">
        <f>Q19</f>
        <v>0</v>
      </c>
      <c r="M25" s="60">
        <f>P19</f>
        <v>0</v>
      </c>
      <c r="N25" s="345" t="str">
        <f>O19</f>
        <v/>
      </c>
      <c r="O25" s="636"/>
      <c r="P25" s="488"/>
      <c r="Q25" s="488"/>
      <c r="R25" s="648"/>
      <c r="S25" s="469">
        <f>COUNTIF(C30:R30,"○")</f>
        <v>0</v>
      </c>
      <c r="T25" s="474">
        <f>COUNTIF(C30:N30,"●")</f>
        <v>0</v>
      </c>
    </row>
    <row r="26" spans="2:20" ht="17.55" customHeight="1">
      <c r="B26" s="646"/>
      <c r="C26" s="512"/>
      <c r="D26" s="64">
        <f>Q8</f>
        <v>0</v>
      </c>
      <c r="E26" s="64">
        <f>P8</f>
        <v>0</v>
      </c>
      <c r="F26" s="346"/>
      <c r="G26" s="346"/>
      <c r="H26" s="64">
        <f>Q14</f>
        <v>0</v>
      </c>
      <c r="I26" s="64">
        <f>P14</f>
        <v>0</v>
      </c>
      <c r="J26" s="346"/>
      <c r="K26" s="346"/>
      <c r="L26" s="64">
        <f>Q20</f>
        <v>0</v>
      </c>
      <c r="M26" s="64">
        <f>P20</f>
        <v>0</v>
      </c>
      <c r="N26" s="346"/>
      <c r="O26" s="500"/>
      <c r="P26" s="491"/>
      <c r="Q26" s="491"/>
      <c r="R26" s="501"/>
      <c r="S26" s="471"/>
      <c r="T26" s="476"/>
    </row>
    <row r="27" spans="2:20" ht="19.2">
      <c r="B27" s="646"/>
      <c r="C27" s="512"/>
      <c r="D27" s="64">
        <f>Q9</f>
        <v>0</v>
      </c>
      <c r="E27" s="64">
        <f>P9</f>
        <v>0</v>
      </c>
      <c r="F27" s="346"/>
      <c r="G27" s="346"/>
      <c r="H27" s="64">
        <f>Q15</f>
        <v>0</v>
      </c>
      <c r="I27" s="64">
        <f>P15</f>
        <v>0</v>
      </c>
      <c r="J27" s="346"/>
      <c r="K27" s="346"/>
      <c r="L27" s="64">
        <f>Q21</f>
        <v>0</v>
      </c>
      <c r="M27" s="64">
        <f>P21</f>
        <v>0</v>
      </c>
      <c r="N27" s="346"/>
      <c r="O27" s="500"/>
      <c r="P27" s="491"/>
      <c r="Q27" s="491"/>
      <c r="R27" s="501"/>
      <c r="S27" s="65" t="s">
        <v>351</v>
      </c>
      <c r="T27" s="66" t="e">
        <f>SUM(C25,G25,K25)/SUM(C25,F25,G25,J25,K25,N25)</f>
        <v>#DIV/0!</v>
      </c>
    </row>
    <row r="28" spans="2:20" ht="19.2">
      <c r="B28" s="646"/>
      <c r="C28" s="512"/>
      <c r="D28" s="64">
        <f>Q10</f>
        <v>0</v>
      </c>
      <c r="E28" s="64">
        <f>P10</f>
        <v>0</v>
      </c>
      <c r="F28" s="346"/>
      <c r="G28" s="346"/>
      <c r="H28" s="64">
        <f>Q16</f>
        <v>0</v>
      </c>
      <c r="I28" s="64">
        <f>P16</f>
        <v>0</v>
      </c>
      <c r="J28" s="346"/>
      <c r="K28" s="346"/>
      <c r="L28" s="64">
        <f>Q22</f>
        <v>0</v>
      </c>
      <c r="M28" s="64">
        <f>P22</f>
        <v>0</v>
      </c>
      <c r="N28" s="346"/>
      <c r="O28" s="500"/>
      <c r="P28" s="491"/>
      <c r="Q28" s="491"/>
      <c r="R28" s="501"/>
      <c r="S28" s="75" t="s">
        <v>352</v>
      </c>
      <c r="T28" s="76" t="e">
        <f>SUM(D25:D28,L25:L28,P25:P28)/SUM(D25:E28,L25:M28,P25:Q28)</f>
        <v>#DIV/0!</v>
      </c>
    </row>
    <row r="29" spans="2:20" ht="17.55" customHeight="1">
      <c r="B29" s="646"/>
      <c r="C29" s="637"/>
      <c r="D29" s="64">
        <f>Q11</f>
        <v>0</v>
      </c>
      <c r="E29" s="64">
        <f>P11</f>
        <v>0</v>
      </c>
      <c r="F29" s="347"/>
      <c r="G29" s="347"/>
      <c r="H29" s="64">
        <f>Q17</f>
        <v>0</v>
      </c>
      <c r="I29" s="64">
        <f>P17</f>
        <v>0</v>
      </c>
      <c r="J29" s="347"/>
      <c r="K29" s="347"/>
      <c r="L29" s="64">
        <f>Q23</f>
        <v>0</v>
      </c>
      <c r="M29" s="64">
        <f>P23</f>
        <v>0</v>
      </c>
      <c r="N29" s="347"/>
      <c r="O29" s="500"/>
      <c r="P29" s="491"/>
      <c r="Q29" s="491"/>
      <c r="R29" s="501"/>
      <c r="S29" s="635" t="s">
        <v>353</v>
      </c>
      <c r="T29" s="365"/>
    </row>
    <row r="30" spans="2:20" ht="19.8" thickBot="1">
      <c r="B30" s="647"/>
      <c r="C30" s="644" t="str">
        <f>IF(C25="","",IF(C25&gt;F25,"○","●"))</f>
        <v/>
      </c>
      <c r="D30" s="360"/>
      <c r="E30" s="360"/>
      <c r="F30" s="360"/>
      <c r="G30" s="360" t="str">
        <f>IF(G25="","",IF(G25&gt;J25,"○","●"))</f>
        <v/>
      </c>
      <c r="H30" s="360"/>
      <c r="I30" s="360"/>
      <c r="J30" s="360"/>
      <c r="K30" s="360" t="str">
        <f>IF(K25="","",IF(K25&gt;N25,"○","●"))</f>
        <v/>
      </c>
      <c r="L30" s="360"/>
      <c r="M30" s="360"/>
      <c r="N30" s="360"/>
      <c r="O30" s="502"/>
      <c r="P30" s="494"/>
      <c r="Q30" s="494"/>
      <c r="R30" s="503"/>
      <c r="S30" s="484"/>
      <c r="T30" s="369"/>
    </row>
    <row r="32" spans="2:20" ht="14.4">
      <c r="B32" s="73" t="s">
        <v>354</v>
      </c>
    </row>
  </sheetData>
  <protectedRanges>
    <protectedRange sqref="P19:Q23 P13:Q17 P7:Q11 L13:M17 L7:M11 H7:I11" name="範囲1"/>
  </protectedRanges>
  <mergeCells count="65">
    <mergeCell ref="G30:J30"/>
    <mergeCell ref="K30:N30"/>
    <mergeCell ref="O25:R30"/>
    <mergeCell ref="C30:F30"/>
    <mergeCell ref="B25:B30"/>
    <mergeCell ref="C25:C29"/>
    <mergeCell ref="F25:F29"/>
    <mergeCell ref="G25:G29"/>
    <mergeCell ref="J25:J29"/>
    <mergeCell ref="K25:K29"/>
    <mergeCell ref="N25:N29"/>
    <mergeCell ref="J7:J11"/>
    <mergeCell ref="G7:G11"/>
    <mergeCell ref="B19:B24"/>
    <mergeCell ref="C18:F18"/>
    <mergeCell ref="K18:N18"/>
    <mergeCell ref="F13:F17"/>
    <mergeCell ref="C24:F24"/>
    <mergeCell ref="G24:J24"/>
    <mergeCell ref="B13:B18"/>
    <mergeCell ref="C13:C17"/>
    <mergeCell ref="J19:J23"/>
    <mergeCell ref="G19:G23"/>
    <mergeCell ref="F19:F23"/>
    <mergeCell ref="S6:T6"/>
    <mergeCell ref="B7:B12"/>
    <mergeCell ref="C7:F12"/>
    <mergeCell ref="R7:R11"/>
    <mergeCell ref="O7:O11"/>
    <mergeCell ref="N7:N11"/>
    <mergeCell ref="K7:K11"/>
    <mergeCell ref="G12:J12"/>
    <mergeCell ref="K12:N12"/>
    <mergeCell ref="O12:R12"/>
    <mergeCell ref="S7:S8"/>
    <mergeCell ref="T7:T8"/>
    <mergeCell ref="C6:F6"/>
    <mergeCell ref="G6:J6"/>
    <mergeCell ref="K6:N6"/>
    <mergeCell ref="O6:R6"/>
    <mergeCell ref="G13:J18"/>
    <mergeCell ref="N13:N17"/>
    <mergeCell ref="K13:K17"/>
    <mergeCell ref="O13:O17"/>
    <mergeCell ref="C19:C23"/>
    <mergeCell ref="K19:N24"/>
    <mergeCell ref="O18:R18"/>
    <mergeCell ref="R13:R17"/>
    <mergeCell ref="O24:R24"/>
    <mergeCell ref="R19:R23"/>
    <mergeCell ref="O19:O23"/>
    <mergeCell ref="S29:S30"/>
    <mergeCell ref="T29:T30"/>
    <mergeCell ref="S17:S18"/>
    <mergeCell ref="S11:S12"/>
    <mergeCell ref="T11:T12"/>
    <mergeCell ref="T17:T18"/>
    <mergeCell ref="T23:T24"/>
    <mergeCell ref="S23:S24"/>
    <mergeCell ref="S13:S14"/>
    <mergeCell ref="T13:T14"/>
    <mergeCell ref="S19:S20"/>
    <mergeCell ref="T19:T20"/>
    <mergeCell ref="S25:S26"/>
    <mergeCell ref="T25:T26"/>
  </mergeCells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31F9-021D-4D30-AD38-339F1A12943E}">
  <dimension ref="B2:T24"/>
  <sheetViews>
    <sheetView zoomScale="85" zoomScaleNormal="85" workbookViewId="0">
      <selection activeCell="V22" sqref="V22"/>
    </sheetView>
  </sheetViews>
  <sheetFormatPr defaultRowHeight="13.2"/>
  <cols>
    <col min="1" max="1" width="5.21875" customWidth="1"/>
    <col min="2" max="2" width="12.21875" customWidth="1"/>
    <col min="3" max="18" width="4.33203125" customWidth="1"/>
    <col min="19" max="20" width="10.77734375" customWidth="1"/>
  </cols>
  <sheetData>
    <row r="2" spans="2:20" ht="22.8">
      <c r="B2" s="70" t="s">
        <v>695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63"/>
      <c r="T2" s="63"/>
    </row>
    <row r="3" spans="2:20" ht="22.8">
      <c r="B3" s="71" t="s">
        <v>693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63"/>
      <c r="T3" s="63"/>
    </row>
    <row r="4" spans="2:20" ht="20.399999999999999">
      <c r="B4" s="72" t="s">
        <v>448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2:20" ht="21" thickBot="1">
      <c r="B5" s="72" t="s">
        <v>355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2:20" ht="19.8" thickBot="1">
      <c r="B6" s="74" t="s">
        <v>356</v>
      </c>
      <c r="C6" s="361">
        <f>B7</f>
        <v>0</v>
      </c>
      <c r="D6" s="362"/>
      <c r="E6" s="362"/>
      <c r="F6" s="534"/>
      <c r="G6" s="533">
        <f>B11</f>
        <v>0</v>
      </c>
      <c r="H6" s="362"/>
      <c r="I6" s="362"/>
      <c r="J6" s="534"/>
      <c r="K6" s="533">
        <f>B15</f>
        <v>0</v>
      </c>
      <c r="L6" s="362"/>
      <c r="M6" s="362"/>
      <c r="N6" s="362"/>
      <c r="O6" s="643">
        <f>B19</f>
        <v>0</v>
      </c>
      <c r="P6" s="643"/>
      <c r="Q6" s="643"/>
      <c r="R6" s="638"/>
      <c r="S6" s="534" t="s">
        <v>350</v>
      </c>
      <c r="T6" s="638"/>
    </row>
    <row r="7" spans="2:20" ht="19.2">
      <c r="B7" s="486"/>
      <c r="C7" s="487"/>
      <c r="D7" s="488"/>
      <c r="E7" s="488"/>
      <c r="F7" s="489"/>
      <c r="G7" s="651" t="str">
        <f>IF(H7="","",COUNTIF(H7:H9,4))</f>
        <v/>
      </c>
      <c r="H7" s="60"/>
      <c r="I7" s="60"/>
      <c r="J7" s="651" t="str">
        <f>IF(H7="","",COUNTIF(I7:I9,4))</f>
        <v/>
      </c>
      <c r="K7" s="345" t="str">
        <f>IF(L7="","",COUNTIF(L7:L10,4))</f>
        <v/>
      </c>
      <c r="L7" s="60"/>
      <c r="M7" s="60"/>
      <c r="N7" s="345" t="str">
        <f>IF(M7="","",COUNTIF(M7:M9,4))</f>
        <v/>
      </c>
      <c r="O7" s="345" t="str">
        <f>IF(P7="","",COUNTIF(P7:P10,4))</f>
        <v/>
      </c>
      <c r="P7" s="60"/>
      <c r="Q7" s="60"/>
      <c r="R7" s="640" t="str">
        <f>IF(Q7="","",COUNTIF(Q7:Q9,4))</f>
        <v/>
      </c>
      <c r="S7" s="61">
        <f>COUNTIF(G10:R10,"○")</f>
        <v>0</v>
      </c>
      <c r="T7" s="62">
        <f>COUNTIF(G10:R10,"●")</f>
        <v>0</v>
      </c>
    </row>
    <row r="8" spans="2:20" ht="19.2">
      <c r="B8" s="483"/>
      <c r="C8" s="490"/>
      <c r="D8" s="491"/>
      <c r="E8" s="491"/>
      <c r="F8" s="492"/>
      <c r="G8" s="652"/>
      <c r="H8" s="64"/>
      <c r="I8" s="64"/>
      <c r="J8" s="652"/>
      <c r="K8" s="346"/>
      <c r="L8" s="64"/>
      <c r="M8" s="64"/>
      <c r="N8" s="346"/>
      <c r="O8" s="346"/>
      <c r="P8" s="64"/>
      <c r="Q8" s="64"/>
      <c r="R8" s="641"/>
      <c r="S8" s="65" t="s">
        <v>351</v>
      </c>
      <c r="T8" s="66" t="e">
        <f>SUM(G7,K7,O7)/SUM(G7,J7,K7,N7,O7,R7)</f>
        <v>#DIV/0!</v>
      </c>
    </row>
    <row r="9" spans="2:20" ht="19.2">
      <c r="B9" s="483"/>
      <c r="C9" s="490"/>
      <c r="D9" s="491"/>
      <c r="E9" s="491"/>
      <c r="F9" s="492"/>
      <c r="G9" s="652"/>
      <c r="H9" s="64"/>
      <c r="I9" s="64"/>
      <c r="J9" s="652"/>
      <c r="K9" s="347"/>
      <c r="L9" s="64"/>
      <c r="M9" s="64"/>
      <c r="N9" s="347"/>
      <c r="O9" s="347"/>
      <c r="P9" s="64"/>
      <c r="Q9" s="64"/>
      <c r="R9" s="642"/>
      <c r="S9" s="75" t="s">
        <v>352</v>
      </c>
      <c r="T9" s="76" t="e">
        <f>SUM(H7:H9,L7:L9,P7:P9)/SUM(H7:I9,L7:M9,P7:Q9)</f>
        <v>#DIV/0!</v>
      </c>
    </row>
    <row r="10" spans="2:20" ht="19.8" thickBot="1">
      <c r="B10" s="484"/>
      <c r="C10" s="493"/>
      <c r="D10" s="494"/>
      <c r="E10" s="494"/>
      <c r="F10" s="495"/>
      <c r="G10" s="360" t="str">
        <f>IF(H7="","",IF(G7&gt;J7,"○","●"))</f>
        <v/>
      </c>
      <c r="H10" s="360"/>
      <c r="I10" s="360"/>
      <c r="J10" s="360"/>
      <c r="K10" s="360" t="str">
        <f>IF(L7="","",IF(K7&gt;N7,"○","●"))</f>
        <v/>
      </c>
      <c r="L10" s="360"/>
      <c r="M10" s="360"/>
      <c r="N10" s="360"/>
      <c r="O10" s="360" t="str">
        <f>IF(P7="","",IF(O7&gt;R7,"○","●"))</f>
        <v/>
      </c>
      <c r="P10" s="360"/>
      <c r="Q10" s="360"/>
      <c r="R10" s="485"/>
      <c r="S10" s="77" t="s">
        <v>353</v>
      </c>
      <c r="T10" s="78"/>
    </row>
    <row r="11" spans="2:20" ht="19.2">
      <c r="B11" s="645"/>
      <c r="C11" s="649" t="str">
        <f>J7</f>
        <v/>
      </c>
      <c r="D11" s="60">
        <f>I7</f>
        <v>0</v>
      </c>
      <c r="E11" s="60">
        <f>H7</f>
        <v>0</v>
      </c>
      <c r="F11" s="651" t="str">
        <f>G7</f>
        <v/>
      </c>
      <c r="G11" s="636"/>
      <c r="H11" s="488"/>
      <c r="I11" s="488"/>
      <c r="J11" s="489"/>
      <c r="K11" s="345" t="str">
        <f>IF(L11="","",COUNTIF(L11:L14,4))</f>
        <v/>
      </c>
      <c r="L11" s="79"/>
      <c r="M11" s="60"/>
      <c r="N11" s="345" t="str">
        <f>IF(M11="","",COUNTIF(M11:M14,4))</f>
        <v/>
      </c>
      <c r="O11" s="345" t="str">
        <f>IF(P11="","",COUNTIF(P11:P14,4))</f>
        <v/>
      </c>
      <c r="P11" s="79"/>
      <c r="Q11" s="60"/>
      <c r="R11" s="640" t="str">
        <f>IF(Q11="","",COUNTIF(Q11:Q14,4))</f>
        <v/>
      </c>
      <c r="S11" s="61">
        <f>COUNTIF(C14:R14,"○")</f>
        <v>0</v>
      </c>
      <c r="T11" s="62">
        <f>COUNTIF(C14:R14,"●")</f>
        <v>0</v>
      </c>
    </row>
    <row r="12" spans="2:20" ht="19.2">
      <c r="B12" s="646"/>
      <c r="C12" s="650"/>
      <c r="D12" s="64">
        <f>I8</f>
        <v>0</v>
      </c>
      <c r="E12" s="64">
        <f>H8</f>
        <v>0</v>
      </c>
      <c r="F12" s="652"/>
      <c r="G12" s="500"/>
      <c r="H12" s="491"/>
      <c r="I12" s="491"/>
      <c r="J12" s="492"/>
      <c r="K12" s="346"/>
      <c r="L12" s="80"/>
      <c r="M12" s="64"/>
      <c r="N12" s="346"/>
      <c r="O12" s="346"/>
      <c r="P12" s="80"/>
      <c r="Q12" s="64"/>
      <c r="R12" s="641"/>
      <c r="S12" s="65" t="s">
        <v>351</v>
      </c>
      <c r="T12" s="66" t="e">
        <f>SUM(C11,K11,O11)/SUM(C11,F11,K11,N11,O11,R11)</f>
        <v>#DIV/0!</v>
      </c>
    </row>
    <row r="13" spans="2:20" ht="19.2">
      <c r="B13" s="646"/>
      <c r="C13" s="650"/>
      <c r="D13" s="64">
        <f>I9</f>
        <v>0</v>
      </c>
      <c r="E13" s="64">
        <f>H9</f>
        <v>0</v>
      </c>
      <c r="F13" s="652"/>
      <c r="G13" s="500"/>
      <c r="H13" s="491"/>
      <c r="I13" s="491"/>
      <c r="J13" s="492"/>
      <c r="K13" s="347"/>
      <c r="L13" s="80"/>
      <c r="M13" s="64"/>
      <c r="N13" s="347"/>
      <c r="O13" s="347"/>
      <c r="P13" s="80"/>
      <c r="Q13" s="64"/>
      <c r="R13" s="642"/>
      <c r="S13" s="75" t="s">
        <v>352</v>
      </c>
      <c r="T13" s="76" t="e">
        <f>SUM(D11:D13,L11:L13,P11:P13)/SUM(D11:E13,L11:M13,P11:Q13)</f>
        <v>#DIV/0!</v>
      </c>
    </row>
    <row r="14" spans="2:20" ht="19.8" thickBot="1">
      <c r="B14" s="647"/>
      <c r="C14" s="644" t="str">
        <f>IF(C11="","",IF(C11&gt;F11,"○","●"))</f>
        <v/>
      </c>
      <c r="D14" s="360"/>
      <c r="E14" s="360"/>
      <c r="F14" s="360"/>
      <c r="G14" s="502"/>
      <c r="H14" s="494"/>
      <c r="I14" s="494"/>
      <c r="J14" s="495"/>
      <c r="K14" s="360" t="str">
        <f>IF(L11="","",IF(K11&gt;N11,"○","●"))</f>
        <v/>
      </c>
      <c r="L14" s="360"/>
      <c r="M14" s="360"/>
      <c r="N14" s="360"/>
      <c r="O14" s="360" t="str">
        <f>IF(P11="","",IF(O11&gt;R11,"○","●"))</f>
        <v/>
      </c>
      <c r="P14" s="360"/>
      <c r="Q14" s="360"/>
      <c r="R14" s="485"/>
      <c r="S14" s="77" t="s">
        <v>353</v>
      </c>
      <c r="T14" s="78"/>
    </row>
    <row r="15" spans="2:20" ht="19.2">
      <c r="B15" s="486"/>
      <c r="C15" s="511" t="str">
        <f>N7</f>
        <v/>
      </c>
      <c r="D15" s="60">
        <f>M7</f>
        <v>0</v>
      </c>
      <c r="E15" s="60">
        <f>L7</f>
        <v>0</v>
      </c>
      <c r="F15" s="345" t="str">
        <f>K7</f>
        <v/>
      </c>
      <c r="G15" s="345" t="str">
        <f>N11</f>
        <v/>
      </c>
      <c r="H15" s="60">
        <f>M11</f>
        <v>0</v>
      </c>
      <c r="I15" s="60">
        <f>L11</f>
        <v>0</v>
      </c>
      <c r="J15" s="345" t="str">
        <f>K11</f>
        <v/>
      </c>
      <c r="K15" s="636"/>
      <c r="L15" s="488"/>
      <c r="M15" s="488"/>
      <c r="N15" s="489"/>
      <c r="O15" s="345" t="str">
        <f>IF(P15="","",COUNTIF(P15:P18,4))</f>
        <v/>
      </c>
      <c r="P15" s="79"/>
      <c r="Q15" s="60"/>
      <c r="R15" s="640" t="str">
        <f>IF(Q15="","",COUNTIF(Q15:Q18,4))</f>
        <v/>
      </c>
      <c r="S15" s="61">
        <f>COUNTIF(C18:R18,"○")</f>
        <v>0</v>
      </c>
      <c r="T15" s="62">
        <f>COUNTIF(C18:N18,"●")</f>
        <v>0</v>
      </c>
    </row>
    <row r="16" spans="2:20" ht="19.2">
      <c r="B16" s="483"/>
      <c r="C16" s="512"/>
      <c r="D16" s="64">
        <f>M8</f>
        <v>0</v>
      </c>
      <c r="E16" s="64">
        <f>L8</f>
        <v>0</v>
      </c>
      <c r="F16" s="346"/>
      <c r="G16" s="346"/>
      <c r="H16" s="64">
        <f>M12</f>
        <v>0</v>
      </c>
      <c r="I16" s="64">
        <f>L12</f>
        <v>0</v>
      </c>
      <c r="J16" s="346"/>
      <c r="K16" s="500"/>
      <c r="L16" s="491"/>
      <c r="M16" s="491"/>
      <c r="N16" s="492"/>
      <c r="O16" s="346"/>
      <c r="P16" s="80"/>
      <c r="Q16" s="64"/>
      <c r="R16" s="641"/>
      <c r="S16" s="65" t="s">
        <v>351</v>
      </c>
      <c r="T16" s="66" t="e">
        <f>SUM(C15,G15,O15)/SUM(C15,F15,J15,G15,O15,R15)</f>
        <v>#DIV/0!</v>
      </c>
    </row>
    <row r="17" spans="2:20" ht="19.2">
      <c r="B17" s="483"/>
      <c r="C17" s="637"/>
      <c r="D17" s="64">
        <f>M9</f>
        <v>0</v>
      </c>
      <c r="E17" s="64">
        <f>L9</f>
        <v>0</v>
      </c>
      <c r="F17" s="347"/>
      <c r="G17" s="347"/>
      <c r="H17" s="64">
        <f>M13</f>
        <v>0</v>
      </c>
      <c r="I17" s="64">
        <f>L13</f>
        <v>0</v>
      </c>
      <c r="J17" s="347"/>
      <c r="K17" s="500"/>
      <c r="L17" s="491"/>
      <c r="M17" s="491"/>
      <c r="N17" s="492"/>
      <c r="O17" s="347"/>
      <c r="P17" s="80"/>
      <c r="Q17" s="64"/>
      <c r="R17" s="642"/>
      <c r="S17" s="75" t="s">
        <v>352</v>
      </c>
      <c r="T17" s="76" t="e">
        <f>SUM(D15:D17,H15:H17,P15:P17)/SUM(D15:E17,H15:I17,P15:Q17)</f>
        <v>#DIV/0!</v>
      </c>
    </row>
    <row r="18" spans="2:20" ht="19.8" thickBot="1">
      <c r="B18" s="484"/>
      <c r="C18" s="644" t="str">
        <f>IF(C15="","",IF(C15&gt;F15,"○","●"))</f>
        <v/>
      </c>
      <c r="D18" s="360"/>
      <c r="E18" s="360"/>
      <c r="F18" s="360"/>
      <c r="G18" s="360" t="str">
        <f>IF(G15="","",IF(G15&gt;J15,"○","●"))</f>
        <v/>
      </c>
      <c r="H18" s="360"/>
      <c r="I18" s="360"/>
      <c r="J18" s="360"/>
      <c r="K18" s="502"/>
      <c r="L18" s="494"/>
      <c r="M18" s="494"/>
      <c r="N18" s="495"/>
      <c r="O18" s="360" t="str">
        <f>IF(P15="","",IF(O15&gt;R15,"○","●"))</f>
        <v/>
      </c>
      <c r="P18" s="360"/>
      <c r="Q18" s="360"/>
      <c r="R18" s="485"/>
      <c r="S18" s="77" t="s">
        <v>353</v>
      </c>
      <c r="T18" s="78"/>
    </row>
    <row r="19" spans="2:20" ht="19.2">
      <c r="B19" s="645"/>
      <c r="C19" s="511" t="str">
        <f>R7</f>
        <v/>
      </c>
      <c r="D19" s="60">
        <f>Q7</f>
        <v>0</v>
      </c>
      <c r="E19" s="60">
        <f>P7</f>
        <v>0</v>
      </c>
      <c r="F19" s="345" t="str">
        <f>O7</f>
        <v/>
      </c>
      <c r="G19" s="345" t="str">
        <f>R11</f>
        <v/>
      </c>
      <c r="H19" s="60">
        <f>Q11</f>
        <v>0</v>
      </c>
      <c r="I19" s="60">
        <f>P11</f>
        <v>0</v>
      </c>
      <c r="J19" s="345" t="str">
        <f>O11</f>
        <v/>
      </c>
      <c r="K19" s="345" t="str">
        <f>R15</f>
        <v/>
      </c>
      <c r="L19" s="60">
        <f>Q15</f>
        <v>0</v>
      </c>
      <c r="M19" s="60">
        <f>P15</f>
        <v>0</v>
      </c>
      <c r="N19" s="345" t="str">
        <f>O15</f>
        <v/>
      </c>
      <c r="O19" s="636"/>
      <c r="P19" s="488"/>
      <c r="Q19" s="488"/>
      <c r="R19" s="648"/>
      <c r="S19" s="61">
        <f>COUNTIF(C22:R22,"○")</f>
        <v>0</v>
      </c>
      <c r="T19" s="62">
        <f>COUNTIF(C22:N22,"●")</f>
        <v>0</v>
      </c>
    </row>
    <row r="20" spans="2:20" ht="19.2">
      <c r="B20" s="646"/>
      <c r="C20" s="512"/>
      <c r="D20" s="64">
        <f>Q8</f>
        <v>0</v>
      </c>
      <c r="E20" s="64">
        <f>P8</f>
        <v>0</v>
      </c>
      <c r="F20" s="346"/>
      <c r="G20" s="346"/>
      <c r="H20" s="64">
        <f>Q12</f>
        <v>0</v>
      </c>
      <c r="I20" s="64">
        <f>P12</f>
        <v>0</v>
      </c>
      <c r="J20" s="346"/>
      <c r="K20" s="346"/>
      <c r="L20" s="64">
        <f>Q16</f>
        <v>0</v>
      </c>
      <c r="M20" s="64">
        <f>P16</f>
        <v>0</v>
      </c>
      <c r="N20" s="346"/>
      <c r="O20" s="500"/>
      <c r="P20" s="491"/>
      <c r="Q20" s="491"/>
      <c r="R20" s="501"/>
      <c r="S20" s="65" t="s">
        <v>351</v>
      </c>
      <c r="T20" s="66" t="e">
        <f>SUM(C19,G19,K19)/SUM(C19,F19,G19,J19,K19,N19)</f>
        <v>#DIV/0!</v>
      </c>
    </row>
    <row r="21" spans="2:20" ht="19.2">
      <c r="B21" s="646"/>
      <c r="C21" s="637"/>
      <c r="D21" s="64">
        <f>Q9</f>
        <v>0</v>
      </c>
      <c r="E21" s="64">
        <f>P9</f>
        <v>0</v>
      </c>
      <c r="F21" s="347"/>
      <c r="G21" s="347"/>
      <c r="H21" s="64">
        <f>Q13</f>
        <v>0</v>
      </c>
      <c r="I21" s="64">
        <f>P13</f>
        <v>0</v>
      </c>
      <c r="J21" s="347"/>
      <c r="K21" s="347"/>
      <c r="L21" s="64">
        <f>Q17</f>
        <v>0</v>
      </c>
      <c r="M21" s="64">
        <f>P17</f>
        <v>0</v>
      </c>
      <c r="N21" s="347"/>
      <c r="O21" s="500"/>
      <c r="P21" s="491"/>
      <c r="Q21" s="491"/>
      <c r="R21" s="501"/>
      <c r="S21" s="75" t="s">
        <v>352</v>
      </c>
      <c r="T21" s="76" t="e">
        <f>SUM(D19:D21,L19:L21,P19:P21)/SUM(D19:E21,L19:M21,P19:Q21)</f>
        <v>#DIV/0!</v>
      </c>
    </row>
    <row r="22" spans="2:20" ht="19.8" thickBot="1">
      <c r="B22" s="647"/>
      <c r="C22" s="644" t="str">
        <f>IF(C19="","",IF(C19&gt;F19,"○","●"))</f>
        <v/>
      </c>
      <c r="D22" s="360"/>
      <c r="E22" s="360"/>
      <c r="F22" s="360"/>
      <c r="G22" s="360" t="str">
        <f>IF(G19="","",IF(G19&gt;J19,"○","●"))</f>
        <v/>
      </c>
      <c r="H22" s="360"/>
      <c r="I22" s="360"/>
      <c r="J22" s="360"/>
      <c r="K22" s="360" t="str">
        <f>IF(K19="","",IF(K19&gt;N19,"○","●"))</f>
        <v/>
      </c>
      <c r="L22" s="360"/>
      <c r="M22" s="360"/>
      <c r="N22" s="360"/>
      <c r="O22" s="502"/>
      <c r="P22" s="494"/>
      <c r="Q22" s="494"/>
      <c r="R22" s="503"/>
      <c r="S22" s="77" t="s">
        <v>353</v>
      </c>
      <c r="T22" s="78"/>
    </row>
    <row r="24" spans="2:20" ht="14.4">
      <c r="B24" s="73" t="s">
        <v>354</v>
      </c>
    </row>
  </sheetData>
  <protectedRanges>
    <protectedRange sqref="P15:Q17 P11:Q13 P7:Q9 L11:M13 L7:M9 H7:I9" name="範囲1"/>
  </protectedRanges>
  <mergeCells count="49">
    <mergeCell ref="S6:T6"/>
    <mergeCell ref="B7:B10"/>
    <mergeCell ref="C7:F10"/>
    <mergeCell ref="G7:G9"/>
    <mergeCell ref="J7:J9"/>
    <mergeCell ref="K7:K9"/>
    <mergeCell ref="R7:R9"/>
    <mergeCell ref="G10:J10"/>
    <mergeCell ref="K10:N10"/>
    <mergeCell ref="O10:R10"/>
    <mergeCell ref="C6:F6"/>
    <mergeCell ref="G6:J6"/>
    <mergeCell ref="K6:N6"/>
    <mergeCell ref="O6:R6"/>
    <mergeCell ref="O7:O9"/>
    <mergeCell ref="B11:B14"/>
    <mergeCell ref="C11:C13"/>
    <mergeCell ref="F11:F13"/>
    <mergeCell ref="G11:J14"/>
    <mergeCell ref="N7:N9"/>
    <mergeCell ref="B15:B18"/>
    <mergeCell ref="C15:C17"/>
    <mergeCell ref="F15:F17"/>
    <mergeCell ref="G15:G17"/>
    <mergeCell ref="J15:J17"/>
    <mergeCell ref="O11:O13"/>
    <mergeCell ref="R11:R13"/>
    <mergeCell ref="C14:F14"/>
    <mergeCell ref="K14:N14"/>
    <mergeCell ref="O14:R14"/>
    <mergeCell ref="K11:K13"/>
    <mergeCell ref="N11:N13"/>
    <mergeCell ref="O15:O17"/>
    <mergeCell ref="R15:R17"/>
    <mergeCell ref="C18:F18"/>
    <mergeCell ref="G18:J18"/>
    <mergeCell ref="O18:R18"/>
    <mergeCell ref="K15:N18"/>
    <mergeCell ref="K22:N22"/>
    <mergeCell ref="N19:N21"/>
    <mergeCell ref="O19:R22"/>
    <mergeCell ref="C22:F22"/>
    <mergeCell ref="K19:K21"/>
    <mergeCell ref="B19:B22"/>
    <mergeCell ref="C19:C21"/>
    <mergeCell ref="F19:F21"/>
    <mergeCell ref="G19:G21"/>
    <mergeCell ref="J19:J21"/>
    <mergeCell ref="G22:J22"/>
  </mergeCells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BC40-3F3F-4F39-AA15-EE0F862B5C25}">
  <dimension ref="A1:Z520"/>
  <sheetViews>
    <sheetView topLeftCell="A133" zoomScaleSheetLayoutView="100" workbookViewId="0">
      <selection activeCell="N144" sqref="N144"/>
    </sheetView>
  </sheetViews>
  <sheetFormatPr defaultColWidth="16.109375" defaultRowHeight="13.5" customHeight="1"/>
  <cols>
    <col min="1" max="1" width="11.109375" style="197" customWidth="1"/>
    <col min="2" max="2" width="7.33203125" style="197" customWidth="1"/>
    <col min="3" max="3" width="7.33203125" style="197" hidden="1" customWidth="1"/>
    <col min="4" max="4" width="21.109375" style="197" hidden="1" customWidth="1"/>
    <col min="5" max="5" width="9" style="158" hidden="1" customWidth="1"/>
    <col min="6" max="6" width="11" style="197" hidden="1" customWidth="1"/>
    <col min="7" max="7" width="8.88671875" style="197" hidden="1" customWidth="1"/>
    <col min="8" max="8" width="9.44140625" style="197" hidden="1" customWidth="1"/>
    <col min="9" max="9" width="9.5546875" style="197" hidden="1" customWidth="1"/>
    <col min="10" max="10" width="11" style="198" hidden="1" customWidth="1"/>
    <col min="11" max="11" width="5.5546875" style="199" hidden="1" customWidth="1"/>
    <col min="12" max="12" width="8" style="197" hidden="1" customWidth="1"/>
    <col min="13" max="13" width="10.44140625" style="197" hidden="1" customWidth="1"/>
    <col min="14" max="14" width="9.44140625" style="109" customWidth="1"/>
    <col min="15" max="15" width="1.77734375" style="38" hidden="1" customWidth="1"/>
    <col min="16" max="19" width="4.77734375" style="38" customWidth="1"/>
    <col min="20" max="16384" width="16.109375" style="38"/>
  </cols>
  <sheetData>
    <row r="1" spans="1:14" ht="15" customHeight="1">
      <c r="A1" s="236"/>
      <c r="B1" s="658" t="s">
        <v>721</v>
      </c>
      <c r="C1" s="658"/>
      <c r="D1" s="658"/>
      <c r="E1" s="658"/>
      <c r="F1" s="658"/>
      <c r="G1" s="658"/>
      <c r="H1" s="658"/>
      <c r="I1" s="653">
        <v>46288</v>
      </c>
      <c r="J1" s="654"/>
      <c r="K1" s="654"/>
      <c r="L1" s="654"/>
      <c r="M1" s="655"/>
    </row>
    <row r="2" spans="1:14" ht="15" customHeight="1">
      <c r="A2" s="237"/>
      <c r="B2" s="659"/>
      <c r="C2" s="659"/>
      <c r="D2" s="659"/>
      <c r="E2" s="659"/>
      <c r="F2" s="659"/>
      <c r="G2" s="659"/>
      <c r="H2" s="659"/>
      <c r="I2" s="656"/>
      <c r="J2" s="656"/>
      <c r="K2" s="656"/>
      <c r="L2" s="656"/>
      <c r="M2" s="657"/>
    </row>
    <row r="3" spans="1:14" ht="15">
      <c r="A3" s="110"/>
      <c r="B3" s="110">
        <v>1</v>
      </c>
      <c r="C3" s="110"/>
      <c r="D3" s="110" t="s">
        <v>722</v>
      </c>
      <c r="E3" s="111"/>
      <c r="F3" s="110"/>
      <c r="G3" s="110"/>
      <c r="H3" s="110"/>
      <c r="I3" s="110"/>
      <c r="J3" s="112"/>
      <c r="K3" s="113"/>
      <c r="L3" s="110"/>
      <c r="M3" s="110"/>
    </row>
    <row r="4" spans="1:14" ht="15">
      <c r="A4" s="124" t="s">
        <v>723</v>
      </c>
      <c r="B4" s="115" t="s">
        <v>724</v>
      </c>
      <c r="C4" s="115" t="s">
        <v>725</v>
      </c>
      <c r="D4" s="115" t="s">
        <v>450</v>
      </c>
      <c r="E4" s="116"/>
      <c r="F4" s="114" t="str">
        <f t="shared" ref="F4:F42" si="0">A4</f>
        <v>あ０１</v>
      </c>
      <c r="G4" s="114" t="str">
        <f>B4&amp;C4</f>
        <v>青木重之</v>
      </c>
      <c r="H4" s="114" t="str">
        <f t="shared" ref="H4:H42" si="1">D4</f>
        <v>アビックBB</v>
      </c>
      <c r="I4" s="114" t="s">
        <v>457</v>
      </c>
      <c r="J4" s="118">
        <v>1971</v>
      </c>
      <c r="K4" s="119">
        <f>IF(J4="","",(2026-J4))</f>
        <v>55</v>
      </c>
      <c r="L4" s="114" t="str">
        <f t="shared" ref="L4:L42" si="2">IF(G4="","",IF(COUNTIF($G$4:$G$108,G4)&gt;1,"2重登録","OK"))</f>
        <v>OK</v>
      </c>
      <c r="M4" s="114" t="s">
        <v>547</v>
      </c>
    </row>
    <row r="5" spans="1:14" ht="15">
      <c r="A5" s="124" t="s">
        <v>280</v>
      </c>
      <c r="B5" s="114" t="s">
        <v>726</v>
      </c>
      <c r="C5" s="114" t="s">
        <v>727</v>
      </c>
      <c r="D5" s="115" t="s">
        <v>450</v>
      </c>
      <c r="E5" s="116"/>
      <c r="F5" s="114" t="str">
        <f t="shared" si="0"/>
        <v>あ０２</v>
      </c>
      <c r="G5" s="114" t="str">
        <f t="shared" ref="G5:G42" si="3">B5&amp;C5</f>
        <v>西川昌一</v>
      </c>
      <c r="H5" s="114" t="str">
        <f t="shared" si="1"/>
        <v>アビックBB</v>
      </c>
      <c r="I5" s="114" t="s">
        <v>457</v>
      </c>
      <c r="J5" s="120">
        <v>1970</v>
      </c>
      <c r="K5" s="119">
        <f t="shared" ref="K5:K47" si="4">IF(J5="","",(2026-J5))</f>
        <v>56</v>
      </c>
      <c r="L5" s="114" t="str">
        <f t="shared" si="2"/>
        <v>OK</v>
      </c>
      <c r="M5" s="114" t="s">
        <v>515</v>
      </c>
    </row>
    <row r="6" spans="1:14" ht="15">
      <c r="A6" s="124" t="s">
        <v>281</v>
      </c>
      <c r="B6" s="115" t="s">
        <v>728</v>
      </c>
      <c r="C6" s="115" t="s">
        <v>729</v>
      </c>
      <c r="D6" s="115" t="s">
        <v>450</v>
      </c>
      <c r="E6" s="116"/>
      <c r="F6" s="114" t="str">
        <f t="shared" si="0"/>
        <v>あ０３</v>
      </c>
      <c r="G6" s="114" t="str">
        <f t="shared" si="3"/>
        <v>安達隆一</v>
      </c>
      <c r="H6" s="114" t="str">
        <f t="shared" si="1"/>
        <v>アビックBB</v>
      </c>
      <c r="I6" s="114" t="s">
        <v>457</v>
      </c>
      <c r="J6" s="118">
        <v>1970</v>
      </c>
      <c r="K6" s="119">
        <f t="shared" si="4"/>
        <v>56</v>
      </c>
      <c r="L6" s="114" t="str">
        <f t="shared" si="2"/>
        <v>OK</v>
      </c>
      <c r="M6" s="114" t="s">
        <v>730</v>
      </c>
    </row>
    <row r="7" spans="1:14" ht="15">
      <c r="A7" s="124" t="s">
        <v>282</v>
      </c>
      <c r="B7" s="114" t="s">
        <v>731</v>
      </c>
      <c r="C7" s="114" t="s">
        <v>732</v>
      </c>
      <c r="D7" s="115" t="s">
        <v>450</v>
      </c>
      <c r="E7" s="116"/>
      <c r="F7" s="114" t="str">
        <f t="shared" si="0"/>
        <v>あ０４</v>
      </c>
      <c r="G7" s="114" t="str">
        <f t="shared" si="3"/>
        <v>上原義弘</v>
      </c>
      <c r="H7" s="114" t="str">
        <f t="shared" si="1"/>
        <v>アビックBB</v>
      </c>
      <c r="I7" s="114" t="s">
        <v>457</v>
      </c>
      <c r="J7" s="120">
        <v>1974</v>
      </c>
      <c r="K7" s="119">
        <f t="shared" si="4"/>
        <v>52</v>
      </c>
      <c r="L7" s="114" t="str">
        <f t="shared" si="2"/>
        <v>OK</v>
      </c>
      <c r="M7" s="114" t="s">
        <v>515</v>
      </c>
    </row>
    <row r="8" spans="1:14" ht="15">
      <c r="A8" s="124" t="s">
        <v>283</v>
      </c>
      <c r="B8" s="115" t="s">
        <v>733</v>
      </c>
      <c r="C8" s="115" t="s">
        <v>734</v>
      </c>
      <c r="D8" s="115" t="s">
        <v>450</v>
      </c>
      <c r="E8" s="154"/>
      <c r="F8" s="114" t="str">
        <f t="shared" si="0"/>
        <v>あ０５</v>
      </c>
      <c r="G8" s="114" t="str">
        <f t="shared" si="3"/>
        <v>寺村浩一</v>
      </c>
      <c r="H8" s="114" t="str">
        <f t="shared" si="1"/>
        <v>アビックBB</v>
      </c>
      <c r="I8" s="114" t="s">
        <v>457</v>
      </c>
      <c r="J8" s="118">
        <v>1968</v>
      </c>
      <c r="K8" s="119">
        <f t="shared" si="4"/>
        <v>58</v>
      </c>
      <c r="L8" s="114" t="str">
        <f t="shared" si="2"/>
        <v>OK</v>
      </c>
      <c r="M8" s="114" t="s">
        <v>652</v>
      </c>
    </row>
    <row r="9" spans="1:14" ht="15">
      <c r="A9" s="124" t="s">
        <v>284</v>
      </c>
      <c r="B9" s="135" t="s">
        <v>735</v>
      </c>
      <c r="C9" s="135" t="s">
        <v>736</v>
      </c>
      <c r="D9" s="115" t="s">
        <v>450</v>
      </c>
      <c r="E9" s="116"/>
      <c r="F9" s="114" t="str">
        <f t="shared" si="0"/>
        <v>あ０６</v>
      </c>
      <c r="G9" s="114" t="str">
        <f t="shared" si="3"/>
        <v>平居崇</v>
      </c>
      <c r="H9" s="114" t="str">
        <f t="shared" si="1"/>
        <v>アビックBB</v>
      </c>
      <c r="I9" s="114" t="s">
        <v>457</v>
      </c>
      <c r="J9" s="118">
        <v>1972</v>
      </c>
      <c r="K9" s="119">
        <f t="shared" si="4"/>
        <v>54</v>
      </c>
      <c r="L9" s="114" t="str">
        <f t="shared" si="2"/>
        <v>OK</v>
      </c>
      <c r="M9" s="114" t="s">
        <v>737</v>
      </c>
    </row>
    <row r="10" spans="1:14" ht="15">
      <c r="A10" s="124" t="s">
        <v>285</v>
      </c>
      <c r="B10" s="115" t="s">
        <v>738</v>
      </c>
      <c r="C10" s="115" t="s">
        <v>739</v>
      </c>
      <c r="D10" s="115" t="s">
        <v>450</v>
      </c>
      <c r="E10" s="116"/>
      <c r="F10" s="114" t="str">
        <f t="shared" si="0"/>
        <v>あ０７</v>
      </c>
      <c r="G10" s="114" t="str">
        <f t="shared" si="3"/>
        <v>大林弘典</v>
      </c>
      <c r="H10" s="114" t="str">
        <f t="shared" si="1"/>
        <v>アビックBB</v>
      </c>
      <c r="I10" s="114" t="s">
        <v>457</v>
      </c>
      <c r="J10" s="118">
        <v>1989</v>
      </c>
      <c r="K10" s="119">
        <f t="shared" si="4"/>
        <v>37</v>
      </c>
      <c r="L10" s="114" t="str">
        <f t="shared" si="2"/>
        <v>OK</v>
      </c>
      <c r="M10" s="114" t="s">
        <v>458</v>
      </c>
    </row>
    <row r="11" spans="1:14" ht="15">
      <c r="A11" s="124" t="s">
        <v>286</v>
      </c>
      <c r="B11" s="114" t="s">
        <v>740</v>
      </c>
      <c r="C11" s="114" t="s">
        <v>741</v>
      </c>
      <c r="D11" s="115" t="s">
        <v>450</v>
      </c>
      <c r="E11" s="116"/>
      <c r="F11" s="114" t="str">
        <f t="shared" si="0"/>
        <v>あ０８</v>
      </c>
      <c r="G11" s="114" t="str">
        <f t="shared" si="3"/>
        <v>福嶋亮</v>
      </c>
      <c r="H11" s="114" t="str">
        <f t="shared" si="1"/>
        <v>アビックBB</v>
      </c>
      <c r="I11" s="114" t="s">
        <v>457</v>
      </c>
      <c r="J11" s="120">
        <v>1961</v>
      </c>
      <c r="K11" s="119">
        <f t="shared" si="4"/>
        <v>65</v>
      </c>
      <c r="L11" s="114" t="str">
        <f t="shared" si="2"/>
        <v>OK</v>
      </c>
      <c r="M11" s="114" t="s">
        <v>742</v>
      </c>
    </row>
    <row r="12" spans="1:14" ht="15">
      <c r="A12" s="124" t="s">
        <v>287</v>
      </c>
      <c r="B12" s="115" t="s">
        <v>743</v>
      </c>
      <c r="C12" s="115" t="s">
        <v>744</v>
      </c>
      <c r="D12" s="115" t="s">
        <v>450</v>
      </c>
      <c r="E12" s="116"/>
      <c r="F12" s="114" t="str">
        <f t="shared" si="0"/>
        <v>あ０９</v>
      </c>
      <c r="G12" s="114" t="str">
        <f t="shared" si="3"/>
        <v>落合良弘</v>
      </c>
      <c r="H12" s="114" t="str">
        <f t="shared" si="1"/>
        <v>アビックBB</v>
      </c>
      <c r="I12" s="114" t="s">
        <v>457</v>
      </c>
      <c r="J12" s="118">
        <v>1968</v>
      </c>
      <c r="K12" s="119">
        <f t="shared" si="4"/>
        <v>58</v>
      </c>
      <c r="L12" s="114" t="str">
        <f t="shared" si="2"/>
        <v>OK</v>
      </c>
      <c r="M12" s="114" t="s">
        <v>458</v>
      </c>
    </row>
    <row r="13" spans="1:14" ht="15">
      <c r="A13" s="124" t="s">
        <v>288</v>
      </c>
      <c r="B13" s="135" t="s">
        <v>745</v>
      </c>
      <c r="C13" s="135" t="s">
        <v>296</v>
      </c>
      <c r="D13" s="115" t="s">
        <v>450</v>
      </c>
      <c r="E13" s="116"/>
      <c r="F13" s="114" t="str">
        <f t="shared" si="0"/>
        <v>あ１０</v>
      </c>
      <c r="G13" s="114" t="str">
        <f t="shared" si="3"/>
        <v xml:space="preserve">松井傳樹 </v>
      </c>
      <c r="H13" s="114" t="str">
        <f t="shared" si="1"/>
        <v>アビックBB</v>
      </c>
      <c r="I13" s="114" t="s">
        <v>457</v>
      </c>
      <c r="J13" s="118">
        <v>1987</v>
      </c>
      <c r="K13" s="119">
        <f t="shared" si="4"/>
        <v>39</v>
      </c>
      <c r="L13" s="114" t="str">
        <f t="shared" si="2"/>
        <v>OK</v>
      </c>
      <c r="M13" s="114" t="s">
        <v>515</v>
      </c>
    </row>
    <row r="14" spans="1:14" ht="15">
      <c r="A14" s="124" t="s">
        <v>289</v>
      </c>
      <c r="B14" s="238" t="s">
        <v>746</v>
      </c>
      <c r="C14" s="238" t="s">
        <v>747</v>
      </c>
      <c r="D14" s="115" t="s">
        <v>450</v>
      </c>
      <c r="E14" s="116"/>
      <c r="F14" s="114" t="str">
        <f t="shared" si="0"/>
        <v>あ１１</v>
      </c>
      <c r="G14" s="114" t="str">
        <f t="shared" si="3"/>
        <v>長谷川優</v>
      </c>
      <c r="H14" s="114" t="str">
        <f t="shared" si="1"/>
        <v>アビックBB</v>
      </c>
      <c r="I14" s="114" t="s">
        <v>457</v>
      </c>
      <c r="J14" s="118">
        <v>1973</v>
      </c>
      <c r="K14" s="119">
        <f t="shared" si="4"/>
        <v>53</v>
      </c>
      <c r="L14" s="114" t="str">
        <f t="shared" si="2"/>
        <v>OK</v>
      </c>
      <c r="M14" s="114" t="s">
        <v>748</v>
      </c>
    </row>
    <row r="15" spans="1:14" ht="15">
      <c r="A15" s="124" t="s">
        <v>290</v>
      </c>
      <c r="B15" s="115" t="s">
        <v>749</v>
      </c>
      <c r="C15" s="115" t="s">
        <v>750</v>
      </c>
      <c r="D15" s="115" t="s">
        <v>450</v>
      </c>
      <c r="F15" s="114" t="str">
        <f t="shared" si="0"/>
        <v>あ１２</v>
      </c>
      <c r="G15" s="114" t="str">
        <f t="shared" si="3"/>
        <v>草野活地</v>
      </c>
      <c r="H15" s="114" t="str">
        <f t="shared" si="1"/>
        <v>アビックBB</v>
      </c>
      <c r="I15" s="114" t="s">
        <v>457</v>
      </c>
      <c r="J15" s="118">
        <v>1974</v>
      </c>
      <c r="K15" s="119">
        <f t="shared" si="4"/>
        <v>52</v>
      </c>
      <c r="L15" s="114" t="str">
        <f t="shared" si="2"/>
        <v>OK</v>
      </c>
      <c r="M15" s="114" t="s">
        <v>547</v>
      </c>
    </row>
    <row r="16" spans="1:14" ht="15">
      <c r="A16" s="124" t="s">
        <v>291</v>
      </c>
      <c r="B16" s="115" t="s">
        <v>751</v>
      </c>
      <c r="C16" s="115" t="s">
        <v>752</v>
      </c>
      <c r="D16" s="115" t="s">
        <v>450</v>
      </c>
      <c r="F16" s="114" t="str">
        <f t="shared" si="0"/>
        <v>あ１３</v>
      </c>
      <c r="G16" s="114" t="str">
        <f t="shared" si="3"/>
        <v>吉川孝次</v>
      </c>
      <c r="H16" s="114" t="str">
        <f t="shared" si="1"/>
        <v>アビックBB</v>
      </c>
      <c r="I16" s="114" t="s">
        <v>457</v>
      </c>
      <c r="J16" s="118">
        <v>1976</v>
      </c>
      <c r="K16" s="119">
        <f t="shared" si="4"/>
        <v>50</v>
      </c>
      <c r="L16" s="114" t="str">
        <f t="shared" si="2"/>
        <v>OK</v>
      </c>
      <c r="M16" s="114" t="s">
        <v>515</v>
      </c>
      <c r="N16" s="57"/>
    </row>
    <row r="17" spans="1:17" ht="15">
      <c r="A17" s="124" t="s">
        <v>292</v>
      </c>
      <c r="B17" s="115" t="s">
        <v>753</v>
      </c>
      <c r="C17" s="115" t="s">
        <v>754</v>
      </c>
      <c r="D17" s="115" t="s">
        <v>450</v>
      </c>
      <c r="F17" s="114" t="str">
        <f t="shared" si="0"/>
        <v>あ１４</v>
      </c>
      <c r="G17" s="114" t="str">
        <f t="shared" si="3"/>
        <v>姫田和憲</v>
      </c>
      <c r="H17" s="114" t="str">
        <f t="shared" si="1"/>
        <v>アビックBB</v>
      </c>
      <c r="I17" s="114" t="s">
        <v>457</v>
      </c>
      <c r="J17" s="118">
        <v>1984</v>
      </c>
      <c r="K17" s="119">
        <f t="shared" si="4"/>
        <v>42</v>
      </c>
      <c r="L17" s="114" t="str">
        <f t="shared" si="2"/>
        <v>OK</v>
      </c>
      <c r="M17" s="124" t="s">
        <v>573</v>
      </c>
      <c r="N17" s="125"/>
    </row>
    <row r="18" spans="1:17" ht="15">
      <c r="A18" s="124" t="s">
        <v>293</v>
      </c>
      <c r="B18" s="114" t="s">
        <v>755</v>
      </c>
      <c r="C18" s="114" t="s">
        <v>756</v>
      </c>
      <c r="D18" s="115" t="s">
        <v>450</v>
      </c>
      <c r="F18" s="114" t="str">
        <f t="shared" si="0"/>
        <v>あ１５</v>
      </c>
      <c r="G18" s="114" t="str">
        <f t="shared" si="3"/>
        <v>法戸義也</v>
      </c>
      <c r="H18" s="114" t="str">
        <f t="shared" si="1"/>
        <v>アビックBB</v>
      </c>
      <c r="I18" s="114" t="s">
        <v>457</v>
      </c>
      <c r="J18" s="118">
        <v>1983</v>
      </c>
      <c r="K18" s="119">
        <f t="shared" si="4"/>
        <v>43</v>
      </c>
      <c r="L18" s="114" t="str">
        <f t="shared" si="2"/>
        <v>OK</v>
      </c>
      <c r="M18" s="114" t="s">
        <v>459</v>
      </c>
      <c r="N18" s="57"/>
    </row>
    <row r="19" spans="1:17" customFormat="1" ht="15">
      <c r="A19" s="124" t="s">
        <v>294</v>
      </c>
      <c r="B19" s="114" t="s">
        <v>382</v>
      </c>
      <c r="C19" s="114" t="s">
        <v>383</v>
      </c>
      <c r="D19" s="115" t="s">
        <v>450</v>
      </c>
      <c r="E19" s="158"/>
      <c r="F19" s="114" t="str">
        <f t="shared" si="0"/>
        <v>あ１６</v>
      </c>
      <c r="G19" s="114" t="str">
        <f t="shared" si="3"/>
        <v>冨岡浩史</v>
      </c>
      <c r="H19" s="114" t="str">
        <f t="shared" si="1"/>
        <v>アビックBB</v>
      </c>
      <c r="I19" s="114" t="s">
        <v>457</v>
      </c>
      <c r="J19" s="118">
        <v>1967</v>
      </c>
      <c r="K19" s="119">
        <f t="shared" si="4"/>
        <v>59</v>
      </c>
      <c r="L19" s="114" t="str">
        <f t="shared" si="2"/>
        <v>OK</v>
      </c>
      <c r="M19" s="114" t="s">
        <v>547</v>
      </c>
      <c r="N19" s="57"/>
    </row>
    <row r="20" spans="1:17" customFormat="1" ht="15">
      <c r="A20" s="124" t="s">
        <v>295</v>
      </c>
      <c r="B20" s="114" t="s">
        <v>384</v>
      </c>
      <c r="C20" s="114" t="s">
        <v>757</v>
      </c>
      <c r="D20" s="115" t="s">
        <v>450</v>
      </c>
      <c r="E20" s="158"/>
      <c r="F20" s="114" t="str">
        <f t="shared" si="0"/>
        <v>あ１７</v>
      </c>
      <c r="G20" s="114" t="str">
        <f t="shared" si="3"/>
        <v>西堀公人</v>
      </c>
      <c r="H20" s="114" t="str">
        <f t="shared" si="1"/>
        <v>アビックBB</v>
      </c>
      <c r="I20" s="114" t="s">
        <v>457</v>
      </c>
      <c r="J20" s="118">
        <v>1984</v>
      </c>
      <c r="K20" s="119">
        <f t="shared" si="4"/>
        <v>42</v>
      </c>
      <c r="L20" s="114" t="str">
        <f t="shared" si="2"/>
        <v>OK</v>
      </c>
      <c r="M20" s="114" t="s">
        <v>619</v>
      </c>
      <c r="N20" s="57"/>
    </row>
    <row r="21" spans="1:17" customFormat="1" ht="15">
      <c r="A21" s="124" t="s">
        <v>297</v>
      </c>
      <c r="B21" s="114" t="s">
        <v>758</v>
      </c>
      <c r="C21" s="114" t="s">
        <v>759</v>
      </c>
      <c r="D21" s="115" t="s">
        <v>450</v>
      </c>
      <c r="E21" s="158"/>
      <c r="F21" s="114" t="str">
        <f t="shared" si="0"/>
        <v>あ１８</v>
      </c>
      <c r="G21" s="114" t="str">
        <f t="shared" si="3"/>
        <v>清野宏樹</v>
      </c>
      <c r="H21" s="114" t="str">
        <f t="shared" si="1"/>
        <v>アビックBB</v>
      </c>
      <c r="I21" s="114" t="s">
        <v>457</v>
      </c>
      <c r="J21" s="118">
        <v>1987</v>
      </c>
      <c r="K21" s="119">
        <f t="shared" si="4"/>
        <v>39</v>
      </c>
      <c r="L21" s="114" t="str">
        <f t="shared" si="2"/>
        <v>OK</v>
      </c>
      <c r="M21" s="124" t="s">
        <v>573</v>
      </c>
      <c r="N21" s="57"/>
    </row>
    <row r="22" spans="1:17" customFormat="1" ht="15">
      <c r="A22" s="124" t="s">
        <v>298</v>
      </c>
      <c r="B22" s="114" t="s">
        <v>385</v>
      </c>
      <c r="C22" s="114" t="s">
        <v>386</v>
      </c>
      <c r="D22" s="115" t="s">
        <v>450</v>
      </c>
      <c r="E22" s="158"/>
      <c r="F22" s="114" t="str">
        <f t="shared" si="0"/>
        <v>あ１９</v>
      </c>
      <c r="G22" s="114" t="str">
        <f t="shared" si="3"/>
        <v>宇野泰三</v>
      </c>
      <c r="H22" s="114" t="str">
        <f t="shared" si="1"/>
        <v>アビックBB</v>
      </c>
      <c r="I22" s="114" t="s">
        <v>457</v>
      </c>
      <c r="J22" s="118">
        <v>1974</v>
      </c>
      <c r="K22" s="119">
        <f t="shared" si="4"/>
        <v>52</v>
      </c>
      <c r="L22" s="114" t="str">
        <f t="shared" si="2"/>
        <v>OK</v>
      </c>
      <c r="M22" s="114" t="s">
        <v>760</v>
      </c>
      <c r="N22" s="57"/>
    </row>
    <row r="23" spans="1:17" customFormat="1" ht="15">
      <c r="A23" s="124" t="s">
        <v>243</v>
      </c>
      <c r="B23" s="114" t="s">
        <v>453</v>
      </c>
      <c r="C23" s="114" t="s">
        <v>454</v>
      </c>
      <c r="D23" s="115" t="s">
        <v>450</v>
      </c>
      <c r="E23" s="158"/>
      <c r="F23" s="114" t="str">
        <f t="shared" si="0"/>
        <v>あ２０</v>
      </c>
      <c r="G23" s="114" t="str">
        <f t="shared" si="3"/>
        <v>坪井徳寿</v>
      </c>
      <c r="H23" s="114" t="str">
        <f t="shared" si="1"/>
        <v>アビックBB</v>
      </c>
      <c r="I23" s="114" t="s">
        <v>457</v>
      </c>
      <c r="J23" s="118">
        <v>1979</v>
      </c>
      <c r="K23" s="119">
        <f t="shared" si="4"/>
        <v>47</v>
      </c>
      <c r="L23" s="114" t="str">
        <f t="shared" si="2"/>
        <v>OK</v>
      </c>
      <c r="M23" s="114" t="s">
        <v>547</v>
      </c>
      <c r="N23" s="57"/>
    </row>
    <row r="24" spans="1:17" customFormat="1" ht="15">
      <c r="A24" s="124" t="s">
        <v>299</v>
      </c>
      <c r="B24" s="124" t="s">
        <v>761</v>
      </c>
      <c r="C24" s="124" t="s">
        <v>762</v>
      </c>
      <c r="D24" s="115" t="s">
        <v>450</v>
      </c>
      <c r="E24" s="239" t="s">
        <v>461</v>
      </c>
      <c r="F24" s="114" t="str">
        <f t="shared" si="0"/>
        <v>あ２１</v>
      </c>
      <c r="G24" s="114" t="str">
        <f t="shared" si="3"/>
        <v>辻村惣一</v>
      </c>
      <c r="H24" s="114" t="str">
        <f t="shared" si="1"/>
        <v>アビックBB</v>
      </c>
      <c r="I24" s="114" t="s">
        <v>457</v>
      </c>
      <c r="J24" s="123">
        <v>1953</v>
      </c>
      <c r="K24" s="119">
        <f t="shared" si="4"/>
        <v>73</v>
      </c>
      <c r="L24" s="114" t="str">
        <f t="shared" si="2"/>
        <v>OK</v>
      </c>
      <c r="M24" s="124" t="s">
        <v>458</v>
      </c>
      <c r="N24" s="57"/>
    </row>
    <row r="25" spans="1:17" customFormat="1" ht="15">
      <c r="A25" s="124" t="s">
        <v>300</v>
      </c>
      <c r="B25" s="124" t="s">
        <v>763</v>
      </c>
      <c r="C25" s="124" t="s">
        <v>764</v>
      </c>
      <c r="D25" s="115" t="s">
        <v>450</v>
      </c>
      <c r="E25" s="197"/>
      <c r="F25" s="114" t="str">
        <f t="shared" si="0"/>
        <v>あ２２</v>
      </c>
      <c r="G25" s="114" t="str">
        <f t="shared" si="3"/>
        <v>槇田学</v>
      </c>
      <c r="H25" s="114" t="str">
        <f t="shared" si="1"/>
        <v>アビックBB</v>
      </c>
      <c r="I25" s="114" t="s">
        <v>457</v>
      </c>
      <c r="J25" s="123">
        <v>1965</v>
      </c>
      <c r="K25" s="119">
        <f t="shared" si="4"/>
        <v>61</v>
      </c>
      <c r="L25" s="114" t="str">
        <f t="shared" si="2"/>
        <v>OK</v>
      </c>
      <c r="M25" s="124" t="s">
        <v>515</v>
      </c>
      <c r="N25" s="57"/>
    </row>
    <row r="26" spans="1:17" customFormat="1" ht="15">
      <c r="A26" s="124" t="s">
        <v>301</v>
      </c>
      <c r="B26" s="124" t="s">
        <v>765</v>
      </c>
      <c r="C26" s="124" t="s">
        <v>766</v>
      </c>
      <c r="D26" s="115" t="s">
        <v>450</v>
      </c>
      <c r="E26" s="158"/>
      <c r="F26" s="114" t="str">
        <f t="shared" si="0"/>
        <v>あ２３</v>
      </c>
      <c r="G26" s="114" t="str">
        <f t="shared" si="3"/>
        <v>武久真也</v>
      </c>
      <c r="H26" s="114" t="str">
        <f t="shared" si="1"/>
        <v>アビックBB</v>
      </c>
      <c r="I26" s="114" t="s">
        <v>457</v>
      </c>
      <c r="J26" s="123">
        <v>1982</v>
      </c>
      <c r="K26" s="119">
        <f t="shared" si="4"/>
        <v>44</v>
      </c>
      <c r="L26" s="114" t="str">
        <f t="shared" si="2"/>
        <v>OK</v>
      </c>
      <c r="M26" s="124" t="s">
        <v>619</v>
      </c>
      <c r="N26" s="57"/>
    </row>
    <row r="27" spans="1:17" customFormat="1" ht="15">
      <c r="A27" s="124" t="s">
        <v>302</v>
      </c>
      <c r="B27" s="126" t="s">
        <v>767</v>
      </c>
      <c r="C27" s="126" t="s">
        <v>768</v>
      </c>
      <c r="D27" s="115" t="s">
        <v>450</v>
      </c>
      <c r="E27" s="158"/>
      <c r="F27" s="114" t="str">
        <f t="shared" si="0"/>
        <v>あ２４</v>
      </c>
      <c r="G27" s="114" t="str">
        <f>B27&amp;C27</f>
        <v>大脇和世</v>
      </c>
      <c r="H27" s="114" t="str">
        <f t="shared" si="1"/>
        <v>アビックBB</v>
      </c>
      <c r="I27" s="126" t="s">
        <v>499</v>
      </c>
      <c r="J27" s="123">
        <v>1970</v>
      </c>
      <c r="K27" s="240">
        <f>IF(J27="","",(2026-J27))</f>
        <v>56</v>
      </c>
      <c r="L27" s="114" t="str">
        <f t="shared" si="2"/>
        <v>OK</v>
      </c>
      <c r="M27" s="124" t="s">
        <v>652</v>
      </c>
      <c r="N27" s="57"/>
    </row>
    <row r="28" spans="1:17" s="37" customFormat="1" ht="15">
      <c r="A28" s="124" t="s">
        <v>303</v>
      </c>
      <c r="B28" s="126" t="s">
        <v>769</v>
      </c>
      <c r="C28" s="126" t="s">
        <v>770</v>
      </c>
      <c r="D28" s="115" t="s">
        <v>450</v>
      </c>
      <c r="E28" s="158"/>
      <c r="F28" s="114" t="str">
        <f t="shared" si="0"/>
        <v>あ２５</v>
      </c>
      <c r="G28" s="114" t="str">
        <f>B28&amp;C28</f>
        <v>西山抄千代</v>
      </c>
      <c r="H28" s="114" t="str">
        <f t="shared" si="1"/>
        <v>アビックBB</v>
      </c>
      <c r="I28" s="126" t="s">
        <v>499</v>
      </c>
      <c r="J28" s="123">
        <v>1972</v>
      </c>
      <c r="K28" s="240">
        <f>IF(J28="","",(2026-J28))</f>
        <v>54</v>
      </c>
      <c r="L28" s="114" t="str">
        <f t="shared" si="2"/>
        <v>OK</v>
      </c>
      <c r="M28" s="124" t="s">
        <v>459</v>
      </c>
      <c r="N28" s="57"/>
      <c r="Q28" s="39"/>
    </row>
    <row r="29" spans="1:17" s="1" customFormat="1" ht="15">
      <c r="A29" s="124" t="s">
        <v>304</v>
      </c>
      <c r="B29" s="126" t="s">
        <v>771</v>
      </c>
      <c r="C29" s="126" t="s">
        <v>772</v>
      </c>
      <c r="D29" s="115" t="s">
        <v>450</v>
      </c>
      <c r="E29" s="158"/>
      <c r="F29" s="114" t="str">
        <f t="shared" si="0"/>
        <v>あ２６</v>
      </c>
      <c r="G29" s="114" t="str">
        <f t="shared" si="3"/>
        <v>齋田優子</v>
      </c>
      <c r="H29" s="114" t="str">
        <f t="shared" si="1"/>
        <v>アビックBB</v>
      </c>
      <c r="I29" s="126" t="s">
        <v>499</v>
      </c>
      <c r="J29" s="123">
        <v>1983</v>
      </c>
      <c r="K29" s="240">
        <f t="shared" si="4"/>
        <v>43</v>
      </c>
      <c r="L29" s="114" t="str">
        <f t="shared" si="2"/>
        <v>OK</v>
      </c>
      <c r="M29" s="124" t="s">
        <v>458</v>
      </c>
      <c r="N29" s="57"/>
      <c r="Q29" s="40"/>
    </row>
    <row r="30" spans="1:17" s="1" customFormat="1" ht="15">
      <c r="A30" s="124" t="s">
        <v>305</v>
      </c>
      <c r="B30" s="126" t="s">
        <v>773</v>
      </c>
      <c r="C30" s="126" t="s">
        <v>774</v>
      </c>
      <c r="D30" s="115" t="s">
        <v>450</v>
      </c>
      <c r="E30" s="158"/>
      <c r="F30" s="114" t="str">
        <f t="shared" si="0"/>
        <v>あ２７</v>
      </c>
      <c r="G30" s="114" t="str">
        <f t="shared" si="3"/>
        <v>中村紗映子</v>
      </c>
      <c r="H30" s="114" t="str">
        <f t="shared" si="1"/>
        <v>アビックBB</v>
      </c>
      <c r="I30" s="126" t="s">
        <v>499</v>
      </c>
      <c r="J30" s="123">
        <v>1983</v>
      </c>
      <c r="K30" s="240">
        <f t="shared" si="4"/>
        <v>43</v>
      </c>
      <c r="L30" s="114" t="str">
        <f t="shared" si="2"/>
        <v>OK</v>
      </c>
      <c r="M30" s="124" t="s">
        <v>458</v>
      </c>
      <c r="N30" s="57"/>
      <c r="Q30" s="40"/>
    </row>
    <row r="31" spans="1:17" customFormat="1" ht="15">
      <c r="A31" s="124" t="s">
        <v>306</v>
      </c>
      <c r="B31" s="126" t="s">
        <v>775</v>
      </c>
      <c r="C31" s="126" t="s">
        <v>776</v>
      </c>
      <c r="D31" s="115" t="s">
        <v>450</v>
      </c>
      <c r="E31" s="158"/>
      <c r="F31" s="114" t="str">
        <f t="shared" si="0"/>
        <v>あ２８</v>
      </c>
      <c r="G31" s="114" t="str">
        <f t="shared" si="3"/>
        <v>松本光美</v>
      </c>
      <c r="H31" s="114" t="str">
        <f t="shared" si="1"/>
        <v>アビックBB</v>
      </c>
      <c r="I31" s="126" t="s">
        <v>499</v>
      </c>
      <c r="J31" s="123">
        <v>1971</v>
      </c>
      <c r="K31" s="240">
        <f t="shared" si="4"/>
        <v>55</v>
      </c>
      <c r="L31" s="114" t="str">
        <f t="shared" si="2"/>
        <v>OK</v>
      </c>
      <c r="M31" s="124" t="s">
        <v>547</v>
      </c>
      <c r="N31" s="57"/>
      <c r="Q31" s="40"/>
    </row>
    <row r="32" spans="1:17" s="1" customFormat="1" ht="15">
      <c r="A32" s="124" t="s">
        <v>307</v>
      </c>
      <c r="B32" s="126" t="s">
        <v>777</v>
      </c>
      <c r="C32" s="126" t="s">
        <v>778</v>
      </c>
      <c r="D32" s="115" t="s">
        <v>450</v>
      </c>
      <c r="E32" s="158"/>
      <c r="F32" s="114" t="str">
        <f t="shared" si="0"/>
        <v>あ２９</v>
      </c>
      <c r="G32" s="114" t="str">
        <f t="shared" si="3"/>
        <v>堅田瑞木</v>
      </c>
      <c r="H32" s="114" t="str">
        <f t="shared" si="1"/>
        <v>アビックBB</v>
      </c>
      <c r="I32" s="126" t="s">
        <v>499</v>
      </c>
      <c r="J32" s="123">
        <v>1996</v>
      </c>
      <c r="K32" s="240">
        <f t="shared" si="4"/>
        <v>30</v>
      </c>
      <c r="L32" s="114" t="str">
        <f t="shared" si="2"/>
        <v>OK</v>
      </c>
      <c r="M32" s="124" t="s">
        <v>573</v>
      </c>
      <c r="N32" s="57"/>
      <c r="Q32" s="40"/>
    </row>
    <row r="33" spans="1:17" s="1" customFormat="1" ht="15">
      <c r="A33" s="124" t="s">
        <v>308</v>
      </c>
      <c r="B33" s="126" t="s">
        <v>779</v>
      </c>
      <c r="C33" s="126" t="s">
        <v>780</v>
      </c>
      <c r="D33" s="115" t="s">
        <v>450</v>
      </c>
      <c r="E33" s="158"/>
      <c r="F33" s="114" t="str">
        <f t="shared" si="0"/>
        <v>あ３０</v>
      </c>
      <c r="G33" s="114" t="str">
        <f t="shared" si="3"/>
        <v>堀田明子</v>
      </c>
      <c r="H33" s="114" t="str">
        <f t="shared" si="1"/>
        <v>アビックBB</v>
      </c>
      <c r="I33" s="126" t="s">
        <v>499</v>
      </c>
      <c r="J33" s="123">
        <v>1970</v>
      </c>
      <c r="K33" s="240">
        <f t="shared" si="4"/>
        <v>56</v>
      </c>
      <c r="L33" s="114" t="str">
        <f t="shared" si="2"/>
        <v>OK</v>
      </c>
      <c r="M33" s="126" t="s">
        <v>504</v>
      </c>
      <c r="N33" s="57"/>
      <c r="Q33" s="40"/>
    </row>
    <row r="34" spans="1:17" s="1" customFormat="1" ht="15">
      <c r="A34" s="124" t="s">
        <v>309</v>
      </c>
      <c r="B34" s="126" t="s">
        <v>372</v>
      </c>
      <c r="C34" s="126" t="s">
        <v>373</v>
      </c>
      <c r="D34" s="115" t="s">
        <v>450</v>
      </c>
      <c r="E34" s="158"/>
      <c r="F34" s="114" t="str">
        <f t="shared" si="0"/>
        <v>あ３１</v>
      </c>
      <c r="G34" s="114" t="str">
        <f t="shared" si="3"/>
        <v>佐野直美</v>
      </c>
      <c r="H34" s="114" t="str">
        <f t="shared" si="1"/>
        <v>アビックBB</v>
      </c>
      <c r="I34" s="126" t="s">
        <v>499</v>
      </c>
      <c r="J34" s="123">
        <v>1975</v>
      </c>
      <c r="K34" s="240">
        <f t="shared" si="4"/>
        <v>51</v>
      </c>
      <c r="L34" s="114" t="str">
        <f t="shared" si="2"/>
        <v>OK</v>
      </c>
      <c r="M34" s="124" t="s">
        <v>573</v>
      </c>
      <c r="N34" s="57"/>
      <c r="Q34" s="40"/>
    </row>
    <row r="35" spans="1:17" s="1" customFormat="1" ht="15">
      <c r="A35" s="124" t="s">
        <v>310</v>
      </c>
      <c r="B35" s="126" t="s">
        <v>375</v>
      </c>
      <c r="C35" s="126" t="s">
        <v>376</v>
      </c>
      <c r="D35" s="115" t="s">
        <v>450</v>
      </c>
      <c r="E35" s="158"/>
      <c r="F35" s="114" t="str">
        <f t="shared" si="0"/>
        <v>あ３２</v>
      </c>
      <c r="G35" s="114" t="str">
        <f t="shared" si="3"/>
        <v>千代美由紀</v>
      </c>
      <c r="H35" s="114" t="str">
        <f t="shared" si="1"/>
        <v>アビックBB</v>
      </c>
      <c r="I35" s="126" t="s">
        <v>499</v>
      </c>
      <c r="J35" s="123">
        <v>1972</v>
      </c>
      <c r="K35" s="240">
        <f t="shared" si="4"/>
        <v>54</v>
      </c>
      <c r="L35" s="114" t="str">
        <f t="shared" si="2"/>
        <v>OK</v>
      </c>
      <c r="M35" s="124" t="s">
        <v>573</v>
      </c>
      <c r="N35" s="57"/>
      <c r="Q35" s="40"/>
    </row>
    <row r="36" spans="1:17" s="1" customFormat="1" ht="15">
      <c r="A36" s="124" t="s">
        <v>371</v>
      </c>
      <c r="B36" s="126" t="s">
        <v>781</v>
      </c>
      <c r="C36" s="126" t="s">
        <v>782</v>
      </c>
      <c r="D36" s="115" t="s">
        <v>450</v>
      </c>
      <c r="E36" s="158"/>
      <c r="F36" s="114" t="str">
        <f t="shared" si="0"/>
        <v>あ３３</v>
      </c>
      <c r="G36" s="114" t="str">
        <f t="shared" si="3"/>
        <v>小西由美子</v>
      </c>
      <c r="H36" s="114" t="str">
        <f t="shared" si="1"/>
        <v>アビックBB</v>
      </c>
      <c r="I36" s="126" t="s">
        <v>499</v>
      </c>
      <c r="J36" s="123">
        <v>1968</v>
      </c>
      <c r="K36" s="240">
        <f t="shared" si="4"/>
        <v>58</v>
      </c>
      <c r="L36" s="114" t="str">
        <f t="shared" si="2"/>
        <v>OK</v>
      </c>
      <c r="M36" s="124" t="s">
        <v>619</v>
      </c>
      <c r="N36" s="57"/>
      <c r="Q36" s="40"/>
    </row>
    <row r="37" spans="1:17" s="1" customFormat="1" ht="15">
      <c r="A37" s="124" t="s">
        <v>374</v>
      </c>
      <c r="B37" s="126" t="s">
        <v>783</v>
      </c>
      <c r="C37" s="126" t="s">
        <v>784</v>
      </c>
      <c r="D37" s="115" t="s">
        <v>450</v>
      </c>
      <c r="E37" s="158"/>
      <c r="F37" s="114" t="str">
        <f t="shared" si="0"/>
        <v>あ３４</v>
      </c>
      <c r="G37" s="114" t="str">
        <f t="shared" si="3"/>
        <v>徳田裕子</v>
      </c>
      <c r="H37" s="114" t="str">
        <f t="shared" si="1"/>
        <v>アビックBB</v>
      </c>
      <c r="I37" s="126" t="s">
        <v>499</v>
      </c>
      <c r="J37" s="123">
        <v>1971</v>
      </c>
      <c r="K37" s="240">
        <f t="shared" si="4"/>
        <v>55</v>
      </c>
      <c r="L37" s="114" t="str">
        <f t="shared" si="2"/>
        <v>OK</v>
      </c>
      <c r="M37" s="124" t="s">
        <v>619</v>
      </c>
      <c r="N37" s="57"/>
      <c r="Q37" s="40"/>
    </row>
    <row r="38" spans="1:17" s="1" customFormat="1" ht="15">
      <c r="A38" s="124" t="s">
        <v>377</v>
      </c>
      <c r="B38" s="126" t="s">
        <v>785</v>
      </c>
      <c r="C38" s="126" t="s">
        <v>786</v>
      </c>
      <c r="D38" s="115" t="s">
        <v>450</v>
      </c>
      <c r="E38" s="158"/>
      <c r="F38" s="114" t="str">
        <f t="shared" si="0"/>
        <v>あ３５</v>
      </c>
      <c r="G38" s="114" t="str">
        <f t="shared" si="3"/>
        <v>叶丸利恵子</v>
      </c>
      <c r="H38" s="114" t="str">
        <f t="shared" si="1"/>
        <v>アビックBB</v>
      </c>
      <c r="I38" s="126" t="s">
        <v>499</v>
      </c>
      <c r="J38" s="123">
        <v>1965</v>
      </c>
      <c r="K38" s="240">
        <f t="shared" si="4"/>
        <v>61</v>
      </c>
      <c r="L38" s="114" t="str">
        <f t="shared" si="2"/>
        <v>OK</v>
      </c>
      <c r="M38" s="124" t="s">
        <v>547</v>
      </c>
      <c r="N38" s="57"/>
      <c r="Q38" s="40"/>
    </row>
    <row r="39" spans="1:17" s="1" customFormat="1" ht="15">
      <c r="A39" s="124" t="s">
        <v>378</v>
      </c>
      <c r="B39" s="126" t="s">
        <v>787</v>
      </c>
      <c r="C39" s="126" t="s">
        <v>788</v>
      </c>
      <c r="D39" s="115" t="s">
        <v>450</v>
      </c>
      <c r="E39" s="158"/>
      <c r="F39" s="114" t="str">
        <f t="shared" si="0"/>
        <v>あ３６</v>
      </c>
      <c r="G39" s="114" t="str">
        <f t="shared" si="3"/>
        <v>脇田里加</v>
      </c>
      <c r="H39" s="114" t="str">
        <f t="shared" si="1"/>
        <v>アビックBB</v>
      </c>
      <c r="I39" s="126" t="s">
        <v>499</v>
      </c>
      <c r="J39" s="123">
        <v>1963</v>
      </c>
      <c r="K39" s="240">
        <f t="shared" si="4"/>
        <v>63</v>
      </c>
      <c r="L39" s="114" t="str">
        <f t="shared" si="2"/>
        <v>OK</v>
      </c>
      <c r="M39" s="124" t="s">
        <v>547</v>
      </c>
      <c r="N39" s="57"/>
      <c r="Q39" s="40"/>
    </row>
    <row r="40" spans="1:17" s="35" customFormat="1" ht="15">
      <c r="A40" s="124" t="s">
        <v>379</v>
      </c>
      <c r="B40" s="126" t="s">
        <v>388</v>
      </c>
      <c r="C40" s="126" t="s">
        <v>389</v>
      </c>
      <c r="D40" s="115" t="s">
        <v>450</v>
      </c>
      <c r="E40" s="158"/>
      <c r="F40" s="114" t="str">
        <f t="shared" si="0"/>
        <v>あ３７</v>
      </c>
      <c r="G40" s="114" t="str">
        <f t="shared" si="3"/>
        <v>中澤由香</v>
      </c>
      <c r="H40" s="114" t="str">
        <f t="shared" si="1"/>
        <v>アビックBB</v>
      </c>
      <c r="I40" s="126" t="s">
        <v>499</v>
      </c>
      <c r="J40" s="123">
        <v>1975</v>
      </c>
      <c r="K40" s="240">
        <f t="shared" si="4"/>
        <v>51</v>
      </c>
      <c r="L40" s="114" t="str">
        <f t="shared" si="2"/>
        <v>OK</v>
      </c>
      <c r="M40" s="124" t="s">
        <v>547</v>
      </c>
      <c r="N40" s="57"/>
      <c r="O40" s="38"/>
    </row>
    <row r="41" spans="1:17" s="35" customFormat="1" ht="15">
      <c r="A41" s="124" t="s">
        <v>380</v>
      </c>
      <c r="B41" s="126" t="s">
        <v>455</v>
      </c>
      <c r="C41" s="126" t="s">
        <v>456</v>
      </c>
      <c r="D41" s="115" t="s">
        <v>450</v>
      </c>
      <c r="E41" s="158"/>
      <c r="F41" s="114" t="str">
        <f t="shared" si="0"/>
        <v>あ３８</v>
      </c>
      <c r="G41" s="114" t="str">
        <f t="shared" si="3"/>
        <v>山中博子</v>
      </c>
      <c r="H41" s="114" t="str">
        <f t="shared" si="1"/>
        <v>アビックBB</v>
      </c>
      <c r="I41" s="126" t="s">
        <v>499</v>
      </c>
      <c r="J41" s="123">
        <v>1970</v>
      </c>
      <c r="K41" s="240">
        <f t="shared" si="4"/>
        <v>56</v>
      </c>
      <c r="L41" s="114" t="str">
        <f t="shared" si="2"/>
        <v>OK</v>
      </c>
      <c r="M41" s="124" t="s">
        <v>760</v>
      </c>
      <c r="N41" s="57"/>
      <c r="O41" s="38"/>
    </row>
    <row r="42" spans="1:17" s="35" customFormat="1" ht="15">
      <c r="A42" s="124" t="s">
        <v>381</v>
      </c>
      <c r="B42" s="124" t="s">
        <v>789</v>
      </c>
      <c r="C42" s="124" t="s">
        <v>766</v>
      </c>
      <c r="D42" s="115" t="s">
        <v>450</v>
      </c>
      <c r="E42" s="158"/>
      <c r="F42" s="114" t="str">
        <f t="shared" si="0"/>
        <v>あ３９</v>
      </c>
      <c r="G42" s="114" t="str">
        <f t="shared" si="3"/>
        <v>谷崎真也</v>
      </c>
      <c r="H42" s="114" t="str">
        <f t="shared" si="1"/>
        <v>アビックBB</v>
      </c>
      <c r="I42" s="114" t="s">
        <v>457</v>
      </c>
      <c r="J42" s="123">
        <v>1972</v>
      </c>
      <c r="K42" s="240">
        <f t="shared" si="4"/>
        <v>54</v>
      </c>
      <c r="L42" s="114" t="str">
        <f t="shared" si="2"/>
        <v>OK</v>
      </c>
      <c r="M42" s="124" t="s">
        <v>748</v>
      </c>
      <c r="N42" s="57"/>
      <c r="O42" s="38"/>
    </row>
    <row r="43" spans="1:17" s="35" customFormat="1" ht="15">
      <c r="A43" s="124" t="s">
        <v>1223</v>
      </c>
      <c r="B43" s="124"/>
      <c r="C43" s="124"/>
      <c r="D43" s="115"/>
      <c r="E43" s="158"/>
      <c r="F43" s="114"/>
      <c r="G43" s="114"/>
      <c r="H43" s="114"/>
      <c r="I43" s="114"/>
      <c r="J43" s="123"/>
      <c r="K43" s="240"/>
      <c r="L43" s="114"/>
      <c r="M43" s="124"/>
      <c r="N43" s="57"/>
      <c r="O43" s="38"/>
    </row>
    <row r="44" spans="1:17" s="35" customFormat="1" ht="15">
      <c r="A44" s="124" t="s">
        <v>1225</v>
      </c>
      <c r="B44" s="124"/>
      <c r="C44" s="124"/>
      <c r="D44" s="115"/>
      <c r="E44" s="158"/>
      <c r="F44" s="114"/>
      <c r="G44" s="114"/>
      <c r="H44" s="114"/>
      <c r="I44" s="114"/>
      <c r="J44" s="123"/>
      <c r="K44" s="240"/>
      <c r="L44" s="114"/>
      <c r="M44" s="124"/>
      <c r="N44" s="57"/>
      <c r="O44" s="38"/>
    </row>
    <row r="45" spans="1:17" s="35" customFormat="1" ht="15">
      <c r="A45" s="124" t="s">
        <v>1227</v>
      </c>
      <c r="B45" s="124"/>
      <c r="C45" s="124"/>
      <c r="D45" s="115"/>
      <c r="E45" s="158"/>
      <c r="F45" s="114"/>
      <c r="G45" s="114"/>
      <c r="H45" s="114"/>
      <c r="I45" s="114"/>
      <c r="J45" s="123"/>
      <c r="K45" s="240"/>
      <c r="L45" s="114"/>
      <c r="M45" s="124"/>
      <c r="N45" s="57"/>
      <c r="O45" s="38"/>
    </row>
    <row r="46" spans="1:17" s="35" customFormat="1" ht="15">
      <c r="A46" s="124" t="s">
        <v>1229</v>
      </c>
      <c r="B46" s="124"/>
      <c r="C46" s="124"/>
      <c r="D46" s="115"/>
      <c r="E46" s="158"/>
      <c r="F46" s="114"/>
      <c r="G46" s="114"/>
      <c r="H46" s="114"/>
      <c r="I46" s="114"/>
      <c r="J46" s="123"/>
      <c r="K46" s="240"/>
      <c r="L46" s="114"/>
      <c r="M46" s="124"/>
      <c r="N46" s="57"/>
      <c r="O46" s="38"/>
    </row>
    <row r="47" spans="1:17" s="41" customFormat="1" ht="15">
      <c r="A47" s="127"/>
      <c r="B47" s="127">
        <v>2</v>
      </c>
      <c r="C47" s="128"/>
      <c r="D47" s="129" t="s">
        <v>790</v>
      </c>
      <c r="E47" s="130"/>
      <c r="F47" s="131"/>
      <c r="G47" s="127"/>
      <c r="H47" s="129"/>
      <c r="I47" s="128"/>
      <c r="J47" s="132"/>
      <c r="K47" s="133" t="str">
        <f t="shared" si="4"/>
        <v/>
      </c>
      <c r="L47" s="131"/>
      <c r="M47" s="134"/>
      <c r="N47" s="57"/>
    </row>
    <row r="48" spans="1:17" s="41" customFormat="1" ht="15">
      <c r="A48" s="195" t="s">
        <v>390</v>
      </c>
      <c r="B48" s="241" t="s">
        <v>30</v>
      </c>
      <c r="C48" s="241" t="s">
        <v>31</v>
      </c>
      <c r="D48" s="147" t="s">
        <v>460</v>
      </c>
      <c r="E48" s="239" t="s">
        <v>461</v>
      </c>
      <c r="F48" s="114" t="str">
        <f t="shared" ref="F48:F80" si="5">A48</f>
        <v>あぷ０１</v>
      </c>
      <c r="G48" s="114" t="str">
        <f>B48&amp;C48</f>
        <v>杉山邦夫</v>
      </c>
      <c r="H48" s="114" t="str">
        <f t="shared" ref="H48:H109" si="6">D48</f>
        <v>アプストTC</v>
      </c>
      <c r="I48" s="196" t="s">
        <v>4</v>
      </c>
      <c r="J48" s="242">
        <v>1950</v>
      </c>
      <c r="K48" s="119">
        <f>IF(J48="","",(2026-J48))</f>
        <v>76</v>
      </c>
      <c r="L48" s="114" t="str">
        <f t="shared" ref="L48:L80" si="7">IF(G48="","",IF(COUNTIF($G$4:$G$116,G48)&gt;1,"2重登録","OK"))</f>
        <v>OK</v>
      </c>
      <c r="M48" s="195" t="s">
        <v>791</v>
      </c>
      <c r="N48" s="57"/>
    </row>
    <row r="49" spans="1:14" ht="15">
      <c r="A49" s="195" t="s">
        <v>311</v>
      </c>
      <c r="B49" s="243" t="s">
        <v>22</v>
      </c>
      <c r="C49" s="243" t="s">
        <v>32</v>
      </c>
      <c r="D49" s="147" t="s">
        <v>460</v>
      </c>
      <c r="E49" s="239"/>
      <c r="F49" s="114" t="str">
        <f t="shared" si="5"/>
        <v>あぷ０２</v>
      </c>
      <c r="G49" s="114" t="str">
        <f t="shared" ref="G49:G80" si="8">B49&amp;C49</f>
        <v>川上英二</v>
      </c>
      <c r="H49" s="114" t="str">
        <f t="shared" si="6"/>
        <v>アプストTC</v>
      </c>
      <c r="I49" s="196" t="s">
        <v>4</v>
      </c>
      <c r="J49" s="244">
        <v>1963</v>
      </c>
      <c r="K49" s="119">
        <f t="shared" ref="K49:K113" si="9">IF(J49="","",(2026-J49))</f>
        <v>63</v>
      </c>
      <c r="L49" s="114" t="str">
        <f t="shared" si="7"/>
        <v>OK</v>
      </c>
      <c r="M49" s="245" t="s">
        <v>2</v>
      </c>
      <c r="N49" s="57"/>
    </row>
    <row r="50" spans="1:14" ht="15">
      <c r="A50" s="195" t="s">
        <v>391</v>
      </c>
      <c r="B50" s="241" t="s">
        <v>34</v>
      </c>
      <c r="C50" s="241" t="s">
        <v>35</v>
      </c>
      <c r="D50" s="147" t="s">
        <v>460</v>
      </c>
      <c r="E50" s="239"/>
      <c r="F50" s="114" t="str">
        <f t="shared" si="5"/>
        <v>あぷ０３</v>
      </c>
      <c r="G50" s="114" t="str">
        <f t="shared" si="8"/>
        <v>浅田隆昭</v>
      </c>
      <c r="H50" s="114" t="str">
        <f t="shared" si="6"/>
        <v>アプストTC</v>
      </c>
      <c r="I50" s="196" t="s">
        <v>4</v>
      </c>
      <c r="J50" s="242">
        <v>1964</v>
      </c>
      <c r="K50" s="119">
        <f t="shared" si="9"/>
        <v>62</v>
      </c>
      <c r="L50" s="114" t="str">
        <f t="shared" si="7"/>
        <v>OK</v>
      </c>
      <c r="M50" s="195" t="s">
        <v>128</v>
      </c>
      <c r="N50" s="58"/>
    </row>
    <row r="51" spans="1:14" s="43" customFormat="1" ht="15">
      <c r="A51" s="195" t="s">
        <v>392</v>
      </c>
      <c r="B51" s="246" t="s">
        <v>185</v>
      </c>
      <c r="C51" s="246" t="s">
        <v>186</v>
      </c>
      <c r="D51" s="147" t="s">
        <v>460</v>
      </c>
      <c r="E51" s="239"/>
      <c r="F51" s="114" t="str">
        <f t="shared" si="5"/>
        <v>あぷ０４</v>
      </c>
      <c r="G51" s="114" t="str">
        <f t="shared" si="8"/>
        <v>森永洋介</v>
      </c>
      <c r="H51" s="114" t="str">
        <f t="shared" si="6"/>
        <v>アプストTC</v>
      </c>
      <c r="I51" s="196" t="s">
        <v>4</v>
      </c>
      <c r="J51" s="242">
        <v>1986</v>
      </c>
      <c r="K51" s="119">
        <f t="shared" si="9"/>
        <v>40</v>
      </c>
      <c r="L51" s="114" t="str">
        <f t="shared" si="7"/>
        <v>OK</v>
      </c>
      <c r="M51" s="195" t="s">
        <v>1</v>
      </c>
      <c r="N51" s="58">
        <v>1</v>
      </c>
    </row>
    <row r="52" spans="1:14" s="43" customFormat="1" ht="15">
      <c r="A52" s="195" t="s">
        <v>393</v>
      </c>
      <c r="B52" s="241" t="s">
        <v>187</v>
      </c>
      <c r="C52" s="241" t="s">
        <v>188</v>
      </c>
      <c r="D52" s="147" t="s">
        <v>460</v>
      </c>
      <c r="E52" s="239"/>
      <c r="F52" s="114" t="str">
        <f t="shared" si="5"/>
        <v>あぷ０５</v>
      </c>
      <c r="G52" s="114" t="str">
        <f t="shared" si="8"/>
        <v>辰巳悟朗</v>
      </c>
      <c r="H52" s="114" t="str">
        <f t="shared" si="6"/>
        <v>アプストTC</v>
      </c>
      <c r="I52" s="196" t="s">
        <v>4</v>
      </c>
      <c r="J52" s="242">
        <v>1974</v>
      </c>
      <c r="K52" s="119">
        <f t="shared" si="9"/>
        <v>52</v>
      </c>
      <c r="L52" s="114" t="str">
        <f t="shared" si="7"/>
        <v>OK</v>
      </c>
      <c r="M52" s="195" t="s">
        <v>126</v>
      </c>
      <c r="N52" s="58">
        <v>2</v>
      </c>
    </row>
    <row r="53" spans="1:14" s="43" customFormat="1" ht="15">
      <c r="A53" s="195" t="s">
        <v>394</v>
      </c>
      <c r="B53" s="247" t="s">
        <v>22</v>
      </c>
      <c r="C53" s="247" t="s">
        <v>462</v>
      </c>
      <c r="D53" s="147" t="s">
        <v>460</v>
      </c>
      <c r="E53" s="239"/>
      <c r="F53" s="114" t="str">
        <f t="shared" si="5"/>
        <v>あぷ０６</v>
      </c>
      <c r="G53" s="114" t="str">
        <f t="shared" si="8"/>
        <v>川上美弥子</v>
      </c>
      <c r="H53" s="114" t="str">
        <f t="shared" si="6"/>
        <v>アプストTC</v>
      </c>
      <c r="I53" s="196" t="s">
        <v>6</v>
      </c>
      <c r="J53" s="242">
        <v>1971</v>
      </c>
      <c r="K53" s="119">
        <f t="shared" si="9"/>
        <v>55</v>
      </c>
      <c r="L53" s="114" t="str">
        <f t="shared" si="7"/>
        <v>OK</v>
      </c>
      <c r="M53" s="245" t="s">
        <v>2</v>
      </c>
      <c r="N53" s="58">
        <v>3</v>
      </c>
    </row>
    <row r="54" spans="1:14" s="44" customFormat="1" ht="15">
      <c r="A54" s="195" t="s">
        <v>395</v>
      </c>
      <c r="B54" s="243" t="s">
        <v>463</v>
      </c>
      <c r="C54" s="243" t="s">
        <v>464</v>
      </c>
      <c r="D54" s="147" t="s">
        <v>460</v>
      </c>
      <c r="E54" s="239"/>
      <c r="F54" s="114" t="str">
        <f t="shared" si="5"/>
        <v>あぷ０７</v>
      </c>
      <c r="G54" s="114" t="str">
        <f t="shared" si="8"/>
        <v>山内雄平</v>
      </c>
      <c r="H54" s="114" t="str">
        <f t="shared" si="6"/>
        <v>アプストTC</v>
      </c>
      <c r="I54" s="196" t="s">
        <v>4</v>
      </c>
      <c r="J54" s="244">
        <v>1989</v>
      </c>
      <c r="K54" s="119">
        <f t="shared" si="9"/>
        <v>37</v>
      </c>
      <c r="L54" s="114" t="str">
        <f t="shared" si="7"/>
        <v>OK</v>
      </c>
      <c r="M54" s="245" t="s">
        <v>465</v>
      </c>
      <c r="N54" s="58">
        <v>4</v>
      </c>
    </row>
    <row r="55" spans="1:14" s="44" customFormat="1" ht="15">
      <c r="A55" s="195" t="s">
        <v>396</v>
      </c>
      <c r="B55" s="247" t="s">
        <v>466</v>
      </c>
      <c r="C55" s="247" t="s">
        <v>467</v>
      </c>
      <c r="D55" s="147" t="s">
        <v>460</v>
      </c>
      <c r="E55" s="239"/>
      <c r="F55" s="114" t="str">
        <f t="shared" si="5"/>
        <v>あぷ０８</v>
      </c>
      <c r="G55" s="114" t="str">
        <f t="shared" si="8"/>
        <v>木村美香</v>
      </c>
      <c r="H55" s="114" t="str">
        <f t="shared" si="6"/>
        <v>アプストTC</v>
      </c>
      <c r="I55" s="196" t="s">
        <v>6</v>
      </c>
      <c r="J55" s="242">
        <v>1962</v>
      </c>
      <c r="K55" s="119">
        <f t="shared" si="9"/>
        <v>64</v>
      </c>
      <c r="L55" s="114" t="str">
        <f t="shared" si="7"/>
        <v>OK</v>
      </c>
      <c r="M55" s="195" t="s">
        <v>452</v>
      </c>
      <c r="N55" s="58">
        <v>5</v>
      </c>
    </row>
    <row r="56" spans="1:14" s="43" customFormat="1" ht="15">
      <c r="A56" s="195" t="s">
        <v>397</v>
      </c>
      <c r="B56" s="241" t="s">
        <v>468</v>
      </c>
      <c r="C56" s="241" t="s">
        <v>312</v>
      </c>
      <c r="D56" s="147" t="s">
        <v>460</v>
      </c>
      <c r="E56" s="239"/>
      <c r="F56" s="114" t="str">
        <f t="shared" si="5"/>
        <v>あぷ０９</v>
      </c>
      <c r="G56" s="114" t="str">
        <f t="shared" si="8"/>
        <v>日高眞規子</v>
      </c>
      <c r="H56" s="114" t="str">
        <f t="shared" si="6"/>
        <v>アプストTC</v>
      </c>
      <c r="I56" s="196" t="s">
        <v>6</v>
      </c>
      <c r="J56" s="242">
        <v>1963</v>
      </c>
      <c r="K56" s="119">
        <f t="shared" si="9"/>
        <v>63</v>
      </c>
      <c r="L56" s="114" t="str">
        <f t="shared" si="7"/>
        <v>OK</v>
      </c>
      <c r="M56" s="195" t="s">
        <v>451</v>
      </c>
      <c r="N56" s="58">
        <v>6</v>
      </c>
    </row>
    <row r="57" spans="1:14" s="43" customFormat="1" ht="15">
      <c r="A57" s="195" t="s">
        <v>398</v>
      </c>
      <c r="B57" s="241" t="s">
        <v>469</v>
      </c>
      <c r="C57" s="241" t="s">
        <v>470</v>
      </c>
      <c r="D57" s="147" t="s">
        <v>460</v>
      </c>
      <c r="E57" s="239"/>
      <c r="F57" s="114" t="str">
        <f t="shared" si="5"/>
        <v>あぷ１０</v>
      </c>
      <c r="G57" s="114" t="str">
        <f t="shared" si="8"/>
        <v>長谷出浩</v>
      </c>
      <c r="H57" s="114" t="str">
        <f t="shared" si="6"/>
        <v>アプストTC</v>
      </c>
      <c r="I57" s="196" t="s">
        <v>4</v>
      </c>
      <c r="J57" s="242">
        <v>1960</v>
      </c>
      <c r="K57" s="119">
        <f t="shared" si="9"/>
        <v>66</v>
      </c>
      <c r="L57" s="114" t="str">
        <f t="shared" si="7"/>
        <v>OK</v>
      </c>
      <c r="M57" s="245" t="s">
        <v>2</v>
      </c>
      <c r="N57" s="58">
        <v>7</v>
      </c>
    </row>
    <row r="58" spans="1:14" s="43" customFormat="1" ht="15">
      <c r="A58" s="195" t="s">
        <v>399</v>
      </c>
      <c r="B58" s="243" t="s">
        <v>471</v>
      </c>
      <c r="C58" s="243" t="s">
        <v>33</v>
      </c>
      <c r="D58" s="147" t="s">
        <v>460</v>
      </c>
      <c r="E58" s="239"/>
      <c r="F58" s="114" t="str">
        <f t="shared" si="5"/>
        <v>あぷ１１</v>
      </c>
      <c r="G58" s="114" t="str">
        <f t="shared" si="8"/>
        <v>奥田純也</v>
      </c>
      <c r="H58" s="114" t="str">
        <f t="shared" si="6"/>
        <v>アプストTC</v>
      </c>
      <c r="I58" s="196" t="s">
        <v>4</v>
      </c>
      <c r="J58" s="244">
        <v>1963</v>
      </c>
      <c r="K58" s="119">
        <f t="shared" si="9"/>
        <v>63</v>
      </c>
      <c r="L58" s="114" t="str">
        <f t="shared" si="7"/>
        <v>OK</v>
      </c>
      <c r="M58" s="245" t="s">
        <v>2</v>
      </c>
      <c r="N58" s="58">
        <v>8</v>
      </c>
    </row>
    <row r="59" spans="1:14" s="43" customFormat="1" ht="15">
      <c r="A59" s="195" t="s">
        <v>400</v>
      </c>
      <c r="B59" s="248" t="s">
        <v>63</v>
      </c>
      <c r="C59" s="248" t="s">
        <v>313</v>
      </c>
      <c r="D59" s="147" t="s">
        <v>460</v>
      </c>
      <c r="E59" s="249"/>
      <c r="F59" s="114" t="str">
        <f t="shared" si="5"/>
        <v>あぷ１２</v>
      </c>
      <c r="G59" s="114" t="str">
        <f t="shared" si="8"/>
        <v>村田理恵子</v>
      </c>
      <c r="H59" s="114" t="str">
        <f t="shared" si="6"/>
        <v>アプストTC</v>
      </c>
      <c r="I59" s="196" t="s">
        <v>6</v>
      </c>
      <c r="J59" s="242">
        <v>1979</v>
      </c>
      <c r="K59" s="119">
        <f t="shared" si="9"/>
        <v>47</v>
      </c>
      <c r="L59" s="114" t="str">
        <f t="shared" si="7"/>
        <v>OK</v>
      </c>
      <c r="M59" s="245" t="s">
        <v>2</v>
      </c>
      <c r="N59" s="58">
        <v>9</v>
      </c>
    </row>
    <row r="60" spans="1:14" s="43" customFormat="1" ht="15">
      <c r="A60" s="195" t="s">
        <v>401</v>
      </c>
      <c r="B60" s="241" t="s">
        <v>473</v>
      </c>
      <c r="C60" s="241" t="s">
        <v>474</v>
      </c>
      <c r="D60" s="147" t="s">
        <v>460</v>
      </c>
      <c r="E60" s="249"/>
      <c r="F60" s="114" t="str">
        <f t="shared" si="5"/>
        <v>あぷ１３</v>
      </c>
      <c r="G60" s="114" t="str">
        <f t="shared" si="8"/>
        <v>東正隆</v>
      </c>
      <c r="H60" s="114" t="str">
        <f t="shared" si="6"/>
        <v>アプストTC</v>
      </c>
      <c r="I60" s="196" t="s">
        <v>4</v>
      </c>
      <c r="J60" s="242">
        <v>1965</v>
      </c>
      <c r="K60" s="119">
        <f t="shared" si="9"/>
        <v>61</v>
      </c>
      <c r="L60" s="114" t="str">
        <f t="shared" si="7"/>
        <v>OK</v>
      </c>
      <c r="M60" s="195" t="s">
        <v>126</v>
      </c>
      <c r="N60" s="58">
        <v>10</v>
      </c>
    </row>
    <row r="61" spans="1:14" s="43" customFormat="1" ht="15">
      <c r="A61" s="195" t="s">
        <v>402</v>
      </c>
      <c r="B61" s="250" t="s">
        <v>475</v>
      </c>
      <c r="C61" s="250" t="s">
        <v>476</v>
      </c>
      <c r="D61" s="147" t="s">
        <v>460</v>
      </c>
      <c r="E61" s="249"/>
      <c r="F61" s="114" t="str">
        <f t="shared" si="5"/>
        <v>あぷ１４</v>
      </c>
      <c r="G61" s="114" t="str">
        <f t="shared" si="8"/>
        <v>二ツ井裕也</v>
      </c>
      <c r="H61" s="114" t="str">
        <f t="shared" si="6"/>
        <v>アプストTC</v>
      </c>
      <c r="I61" s="251" t="s">
        <v>4</v>
      </c>
      <c r="J61" s="251">
        <v>1990</v>
      </c>
      <c r="K61" s="119">
        <f t="shared" si="9"/>
        <v>36</v>
      </c>
      <c r="L61" s="114" t="str">
        <f t="shared" si="7"/>
        <v>OK</v>
      </c>
      <c r="M61" s="195" t="s">
        <v>477</v>
      </c>
      <c r="N61" s="58">
        <v>11</v>
      </c>
    </row>
    <row r="62" spans="1:14" s="43" customFormat="1" ht="15">
      <c r="A62" s="195" t="s">
        <v>403</v>
      </c>
      <c r="B62" s="252" t="s">
        <v>478</v>
      </c>
      <c r="C62" s="252" t="s">
        <v>479</v>
      </c>
      <c r="D62" s="147" t="s">
        <v>460</v>
      </c>
      <c r="E62" s="249"/>
      <c r="F62" s="114" t="str">
        <f t="shared" si="5"/>
        <v>あぷ１５</v>
      </c>
      <c r="G62" s="114" t="str">
        <f t="shared" si="8"/>
        <v>田中　有紀</v>
      </c>
      <c r="H62" s="114" t="str">
        <f t="shared" si="6"/>
        <v>アプストTC</v>
      </c>
      <c r="I62" s="251" t="s">
        <v>6</v>
      </c>
      <c r="J62" s="251">
        <v>1969</v>
      </c>
      <c r="K62" s="119">
        <f t="shared" si="9"/>
        <v>57</v>
      </c>
      <c r="L62" s="114" t="str">
        <f t="shared" si="7"/>
        <v>OK</v>
      </c>
      <c r="M62" s="195" t="s">
        <v>792</v>
      </c>
      <c r="N62" s="58">
        <v>12</v>
      </c>
    </row>
    <row r="63" spans="1:14" s="43" customFormat="1" ht="15">
      <c r="A63" s="195" t="s">
        <v>404</v>
      </c>
      <c r="B63" s="250" t="s">
        <v>480</v>
      </c>
      <c r="C63" s="250" t="s">
        <v>481</v>
      </c>
      <c r="D63" s="147" t="s">
        <v>460</v>
      </c>
      <c r="E63" s="249"/>
      <c r="F63" s="114" t="str">
        <f t="shared" si="5"/>
        <v>あぷ１６</v>
      </c>
      <c r="G63" s="114" t="str">
        <f t="shared" si="8"/>
        <v>岡川謙二</v>
      </c>
      <c r="H63" s="114" t="str">
        <f t="shared" si="6"/>
        <v>アプストTC</v>
      </c>
      <c r="I63" s="251" t="s">
        <v>4</v>
      </c>
      <c r="J63" s="251">
        <v>1967</v>
      </c>
      <c r="K63" s="119">
        <f t="shared" si="9"/>
        <v>59</v>
      </c>
      <c r="L63" s="114" t="str">
        <f t="shared" si="7"/>
        <v>OK</v>
      </c>
      <c r="M63" s="195" t="s">
        <v>1</v>
      </c>
      <c r="N63" s="58">
        <v>13</v>
      </c>
    </row>
    <row r="64" spans="1:14" s="45" customFormat="1" ht="15">
      <c r="A64" s="195" t="s">
        <v>405</v>
      </c>
      <c r="B64" s="250" t="s">
        <v>482</v>
      </c>
      <c r="C64" s="250" t="s">
        <v>483</v>
      </c>
      <c r="D64" s="147" t="s">
        <v>460</v>
      </c>
      <c r="E64" s="249"/>
      <c r="F64" s="114" t="str">
        <f t="shared" si="5"/>
        <v>あぷ１７</v>
      </c>
      <c r="G64" s="114" t="str">
        <f t="shared" si="8"/>
        <v>稲泉聡</v>
      </c>
      <c r="H64" s="114" t="str">
        <f t="shared" si="6"/>
        <v>アプストTC</v>
      </c>
      <c r="I64" s="251" t="s">
        <v>4</v>
      </c>
      <c r="J64" s="251">
        <v>1967</v>
      </c>
      <c r="K64" s="119">
        <f t="shared" si="9"/>
        <v>59</v>
      </c>
      <c r="L64" s="114" t="str">
        <f t="shared" si="7"/>
        <v>OK</v>
      </c>
      <c r="M64" s="195" t="s">
        <v>1</v>
      </c>
      <c r="N64" s="58">
        <v>14</v>
      </c>
    </row>
    <row r="65" spans="1:15" s="43" customFormat="1" ht="15">
      <c r="A65" s="195" t="s">
        <v>406</v>
      </c>
      <c r="B65" s="250" t="s">
        <v>484</v>
      </c>
      <c r="C65" s="250" t="s">
        <v>485</v>
      </c>
      <c r="D65" s="147" t="s">
        <v>460</v>
      </c>
      <c r="E65" s="249"/>
      <c r="F65" s="114" t="str">
        <f t="shared" si="5"/>
        <v>あぷ１８</v>
      </c>
      <c r="G65" s="114" t="str">
        <f t="shared" si="8"/>
        <v>妹川寿明</v>
      </c>
      <c r="H65" s="114" t="str">
        <f t="shared" si="6"/>
        <v>アプストTC</v>
      </c>
      <c r="I65" s="251" t="s">
        <v>4</v>
      </c>
      <c r="J65" s="251">
        <v>1995</v>
      </c>
      <c r="K65" s="119">
        <f t="shared" si="9"/>
        <v>31</v>
      </c>
      <c r="L65" s="114" t="str">
        <f t="shared" si="7"/>
        <v>OK</v>
      </c>
      <c r="M65" s="245" t="s">
        <v>465</v>
      </c>
      <c r="N65" s="58">
        <v>15</v>
      </c>
      <c r="O65" s="45"/>
    </row>
    <row r="66" spans="1:15" s="43" customFormat="1" ht="15">
      <c r="A66" s="195" t="s">
        <v>407</v>
      </c>
      <c r="B66" s="252" t="s">
        <v>486</v>
      </c>
      <c r="C66" s="252" t="s">
        <v>487</v>
      </c>
      <c r="D66" s="147" t="s">
        <v>460</v>
      </c>
      <c r="E66" s="253"/>
      <c r="F66" s="114" t="str">
        <f t="shared" si="5"/>
        <v>あぷ１９</v>
      </c>
      <c r="G66" s="114" t="str">
        <f t="shared" si="8"/>
        <v>永松貴子</v>
      </c>
      <c r="H66" s="114" t="str">
        <f t="shared" si="6"/>
        <v>アプストTC</v>
      </c>
      <c r="I66" s="251" t="s">
        <v>6</v>
      </c>
      <c r="J66" s="251">
        <v>1962</v>
      </c>
      <c r="K66" s="119">
        <f t="shared" si="9"/>
        <v>64</v>
      </c>
      <c r="L66" s="114" t="str">
        <f t="shared" si="7"/>
        <v>OK</v>
      </c>
      <c r="M66" s="195" t="s">
        <v>126</v>
      </c>
      <c r="N66" s="58">
        <v>16</v>
      </c>
    </row>
    <row r="67" spans="1:15" s="43" customFormat="1" ht="15">
      <c r="A67" s="195" t="s">
        <v>408</v>
      </c>
      <c r="B67" s="252" t="s">
        <v>488</v>
      </c>
      <c r="C67" s="252" t="s">
        <v>489</v>
      </c>
      <c r="D67" s="147" t="s">
        <v>460</v>
      </c>
      <c r="E67" s="249"/>
      <c r="F67" s="114" t="str">
        <f t="shared" si="5"/>
        <v>あぷ２０</v>
      </c>
      <c r="G67" s="114" t="str">
        <f t="shared" si="8"/>
        <v>藤原泰子</v>
      </c>
      <c r="H67" s="114" t="str">
        <f t="shared" si="6"/>
        <v>アプストTC</v>
      </c>
      <c r="I67" s="251" t="s">
        <v>6</v>
      </c>
      <c r="J67" s="251">
        <v>1965</v>
      </c>
      <c r="K67" s="119">
        <f t="shared" si="9"/>
        <v>61</v>
      </c>
      <c r="L67" s="114" t="str">
        <f t="shared" si="7"/>
        <v>OK</v>
      </c>
      <c r="M67" s="195" t="s">
        <v>490</v>
      </c>
      <c r="N67" s="58">
        <v>17</v>
      </c>
    </row>
    <row r="68" spans="1:15" s="42" customFormat="1" ht="15">
      <c r="A68" s="195" t="s">
        <v>409</v>
      </c>
      <c r="B68" s="250" t="s">
        <v>491</v>
      </c>
      <c r="C68" s="250" t="s">
        <v>492</v>
      </c>
      <c r="D68" s="147" t="s">
        <v>460</v>
      </c>
      <c r="E68" s="249"/>
      <c r="F68" s="114" t="str">
        <f t="shared" si="5"/>
        <v>あぷ２１</v>
      </c>
      <c r="G68" s="114" t="str">
        <f t="shared" si="8"/>
        <v>敦賀創一</v>
      </c>
      <c r="H68" s="114" t="str">
        <f t="shared" si="6"/>
        <v>アプストTC</v>
      </c>
      <c r="I68" s="251" t="s">
        <v>4</v>
      </c>
      <c r="J68" s="251">
        <v>1998</v>
      </c>
      <c r="K68" s="119">
        <f t="shared" si="9"/>
        <v>28</v>
      </c>
      <c r="L68" s="114" t="str">
        <f t="shared" si="7"/>
        <v>OK</v>
      </c>
      <c r="M68" s="195" t="s">
        <v>126</v>
      </c>
      <c r="N68" s="58">
        <v>18</v>
      </c>
      <c r="O68" s="45"/>
    </row>
    <row r="69" spans="1:15" s="43" customFormat="1" ht="15">
      <c r="A69" s="195" t="s">
        <v>410</v>
      </c>
      <c r="B69" s="250" t="s">
        <v>493</v>
      </c>
      <c r="C69" s="250" t="s">
        <v>494</v>
      </c>
      <c r="D69" s="147" t="s">
        <v>460</v>
      </c>
      <c r="E69" s="249"/>
      <c r="F69" s="114" t="str">
        <f t="shared" si="5"/>
        <v>あぷ２２</v>
      </c>
      <c r="G69" s="114" t="str">
        <f t="shared" si="8"/>
        <v>有吉裕喜</v>
      </c>
      <c r="H69" s="114" t="str">
        <f t="shared" si="6"/>
        <v>アプストTC</v>
      </c>
      <c r="I69" s="251" t="s">
        <v>4</v>
      </c>
      <c r="J69" s="251">
        <v>1973</v>
      </c>
      <c r="K69" s="119">
        <f t="shared" si="9"/>
        <v>53</v>
      </c>
      <c r="L69" s="114" t="str">
        <f t="shared" si="7"/>
        <v>OK</v>
      </c>
      <c r="M69" s="195" t="s">
        <v>495</v>
      </c>
      <c r="N69" s="58">
        <v>19</v>
      </c>
    </row>
    <row r="70" spans="1:15" s="43" customFormat="1" ht="15">
      <c r="A70" s="195" t="s">
        <v>411</v>
      </c>
      <c r="B70" s="250" t="s">
        <v>497</v>
      </c>
      <c r="C70" s="250" t="s">
        <v>498</v>
      </c>
      <c r="D70" s="147" t="s">
        <v>460</v>
      </c>
      <c r="E70" s="249"/>
      <c r="F70" s="114" t="str">
        <f t="shared" si="5"/>
        <v>あぷ２３</v>
      </c>
      <c r="G70" s="114" t="str">
        <f t="shared" si="8"/>
        <v>松原礼</v>
      </c>
      <c r="H70" s="114" t="str">
        <f t="shared" si="6"/>
        <v>アプストTC</v>
      </c>
      <c r="I70" s="251" t="s">
        <v>4</v>
      </c>
      <c r="J70" s="251">
        <v>1987</v>
      </c>
      <c r="K70" s="119">
        <f t="shared" si="9"/>
        <v>39</v>
      </c>
      <c r="L70" s="114" t="str">
        <f t="shared" si="7"/>
        <v>OK</v>
      </c>
      <c r="M70" s="245" t="s">
        <v>465</v>
      </c>
      <c r="N70" s="58">
        <v>20</v>
      </c>
    </row>
    <row r="71" spans="1:15" s="43" customFormat="1" ht="15">
      <c r="A71" s="195" t="s">
        <v>412</v>
      </c>
      <c r="B71" s="252" t="s">
        <v>793</v>
      </c>
      <c r="C71" s="252" t="s">
        <v>794</v>
      </c>
      <c r="D71" s="147" t="s">
        <v>460</v>
      </c>
      <c r="E71" s="249"/>
      <c r="F71" s="114" t="str">
        <f t="shared" si="5"/>
        <v>あぷ２４</v>
      </c>
      <c r="G71" s="114" t="str">
        <f t="shared" si="8"/>
        <v>福岡由布加</v>
      </c>
      <c r="H71" s="114" t="str">
        <f t="shared" si="6"/>
        <v>アプストTC</v>
      </c>
      <c r="I71" s="251" t="s">
        <v>795</v>
      </c>
      <c r="J71" s="251">
        <v>1999</v>
      </c>
      <c r="K71" s="119">
        <f t="shared" si="9"/>
        <v>27</v>
      </c>
      <c r="L71" s="114" t="str">
        <f t="shared" si="7"/>
        <v>OK</v>
      </c>
      <c r="M71" s="245" t="s">
        <v>465</v>
      </c>
      <c r="N71" s="58">
        <v>21</v>
      </c>
      <c r="O71" s="45"/>
    </row>
    <row r="72" spans="1:15" s="45" customFormat="1" ht="15">
      <c r="A72" s="195" t="s">
        <v>413</v>
      </c>
      <c r="B72" s="252" t="s">
        <v>793</v>
      </c>
      <c r="C72" s="252" t="s">
        <v>796</v>
      </c>
      <c r="D72" s="147" t="s">
        <v>460</v>
      </c>
      <c r="E72" s="249"/>
      <c r="F72" s="114" t="str">
        <f t="shared" si="5"/>
        <v>あぷ２５</v>
      </c>
      <c r="G72" s="114" t="str">
        <f t="shared" si="8"/>
        <v>福岡知奈美</v>
      </c>
      <c r="H72" s="114" t="str">
        <f t="shared" si="6"/>
        <v>アプストTC</v>
      </c>
      <c r="I72" s="251" t="s">
        <v>795</v>
      </c>
      <c r="J72" s="251">
        <v>2003</v>
      </c>
      <c r="K72" s="119">
        <f t="shared" si="9"/>
        <v>23</v>
      </c>
      <c r="L72" s="114" t="str">
        <f t="shared" si="7"/>
        <v>OK</v>
      </c>
      <c r="M72" s="195" t="s">
        <v>797</v>
      </c>
      <c r="N72" s="58">
        <v>22</v>
      </c>
    </row>
    <row r="73" spans="1:15" s="43" customFormat="1" ht="15">
      <c r="A73" s="195" t="s">
        <v>798</v>
      </c>
      <c r="B73" s="250" t="s">
        <v>799</v>
      </c>
      <c r="C73" s="250" t="s">
        <v>800</v>
      </c>
      <c r="D73" s="145" t="s">
        <v>460</v>
      </c>
      <c r="E73" s="249"/>
      <c r="F73" s="114" t="str">
        <f t="shared" si="5"/>
        <v>あぷ２６</v>
      </c>
      <c r="G73" s="114" t="str">
        <f t="shared" si="8"/>
        <v>宮村知宏</v>
      </c>
      <c r="H73" s="114" t="str">
        <f t="shared" si="6"/>
        <v>アプストTC</v>
      </c>
      <c r="I73" s="251" t="s">
        <v>521</v>
      </c>
      <c r="J73" s="251">
        <v>1971</v>
      </c>
      <c r="K73" s="138">
        <f t="shared" si="9"/>
        <v>55</v>
      </c>
      <c r="L73" s="114" t="str">
        <f t="shared" si="7"/>
        <v>OK</v>
      </c>
      <c r="M73" s="195" t="s">
        <v>801</v>
      </c>
      <c r="N73" s="58">
        <v>23</v>
      </c>
    </row>
    <row r="74" spans="1:15" s="43" customFormat="1" ht="15">
      <c r="A74" s="195" t="s">
        <v>414</v>
      </c>
      <c r="B74" s="252" t="s">
        <v>799</v>
      </c>
      <c r="C74" s="252" t="s">
        <v>472</v>
      </c>
      <c r="D74" s="145" t="s">
        <v>460</v>
      </c>
      <c r="E74" s="249"/>
      <c r="F74" s="114" t="str">
        <f t="shared" si="5"/>
        <v>あぷ２７</v>
      </c>
      <c r="G74" s="114" t="str">
        <f t="shared" si="8"/>
        <v>宮村朋子</v>
      </c>
      <c r="H74" s="114" t="str">
        <f t="shared" si="6"/>
        <v>アプストTC</v>
      </c>
      <c r="I74" s="251" t="s">
        <v>795</v>
      </c>
      <c r="J74" s="251">
        <v>1978</v>
      </c>
      <c r="K74" s="138">
        <f t="shared" si="9"/>
        <v>48</v>
      </c>
      <c r="L74" s="114" t="str">
        <f t="shared" si="7"/>
        <v>OK</v>
      </c>
      <c r="M74" s="195" t="s">
        <v>801</v>
      </c>
      <c r="N74" s="58">
        <v>24</v>
      </c>
    </row>
    <row r="75" spans="1:15" s="43" customFormat="1" ht="15">
      <c r="A75" s="195" t="s">
        <v>802</v>
      </c>
      <c r="B75" s="250" t="s">
        <v>803</v>
      </c>
      <c r="C75" s="250" t="s">
        <v>804</v>
      </c>
      <c r="D75" s="145" t="s">
        <v>460</v>
      </c>
      <c r="E75" s="249"/>
      <c r="F75" s="114" t="str">
        <f t="shared" si="5"/>
        <v>あぷ２８</v>
      </c>
      <c r="G75" s="114" t="str">
        <f t="shared" si="8"/>
        <v>北嶋謙一</v>
      </c>
      <c r="H75" s="114" t="str">
        <f t="shared" si="6"/>
        <v>アプストTC</v>
      </c>
      <c r="I75" s="251" t="s">
        <v>521</v>
      </c>
      <c r="J75" s="251">
        <v>1999</v>
      </c>
      <c r="K75" s="138">
        <f t="shared" si="9"/>
        <v>27</v>
      </c>
      <c r="L75" s="114" t="str">
        <f t="shared" si="7"/>
        <v>OK</v>
      </c>
      <c r="M75" s="195" t="s">
        <v>801</v>
      </c>
      <c r="N75" s="58">
        <v>25</v>
      </c>
    </row>
    <row r="76" spans="1:15" s="43" customFormat="1" ht="15">
      <c r="A76" s="195" t="s">
        <v>805</v>
      </c>
      <c r="B76" s="250" t="s">
        <v>806</v>
      </c>
      <c r="C76" s="250" t="s">
        <v>807</v>
      </c>
      <c r="D76" s="145" t="s">
        <v>460</v>
      </c>
      <c r="E76" s="249"/>
      <c r="F76" s="114" t="str">
        <f t="shared" si="5"/>
        <v>あぷ２９</v>
      </c>
      <c r="G76" s="114" t="str">
        <f t="shared" si="8"/>
        <v>竹村治</v>
      </c>
      <c r="H76" s="114" t="str">
        <f t="shared" si="6"/>
        <v>アプストTC</v>
      </c>
      <c r="I76" s="251" t="s">
        <v>521</v>
      </c>
      <c r="J76" s="251">
        <v>1961</v>
      </c>
      <c r="K76" s="138">
        <f t="shared" si="9"/>
        <v>65</v>
      </c>
      <c r="L76" s="114" t="str">
        <f t="shared" si="7"/>
        <v>OK</v>
      </c>
      <c r="M76" s="195" t="s">
        <v>808</v>
      </c>
      <c r="N76" s="58">
        <v>26</v>
      </c>
      <c r="O76" s="45"/>
    </row>
    <row r="77" spans="1:15" s="43" customFormat="1" ht="15">
      <c r="A77" s="195" t="s">
        <v>809</v>
      </c>
      <c r="B77" s="250" t="s">
        <v>810</v>
      </c>
      <c r="C77" s="250" t="s">
        <v>561</v>
      </c>
      <c r="D77" s="145" t="s">
        <v>460</v>
      </c>
      <c r="E77" s="249"/>
      <c r="F77" s="114" t="str">
        <f t="shared" si="5"/>
        <v>あぷ３０</v>
      </c>
      <c r="G77" s="114" t="str">
        <f t="shared" si="8"/>
        <v>山崎豊</v>
      </c>
      <c r="H77" s="114" t="str">
        <f t="shared" si="6"/>
        <v>アプストTC</v>
      </c>
      <c r="I77" s="251" t="s">
        <v>521</v>
      </c>
      <c r="J77" s="123">
        <v>1975</v>
      </c>
      <c r="K77" s="138">
        <f t="shared" si="9"/>
        <v>51</v>
      </c>
      <c r="L77" s="114" t="str">
        <f t="shared" si="7"/>
        <v>OK</v>
      </c>
      <c r="M77" s="245" t="s">
        <v>465</v>
      </c>
      <c r="N77" s="58">
        <v>27</v>
      </c>
    </row>
    <row r="78" spans="1:15" s="43" customFormat="1" ht="15">
      <c r="A78" s="195" t="s">
        <v>811</v>
      </c>
      <c r="B78" s="252" t="s">
        <v>812</v>
      </c>
      <c r="C78" s="252" t="s">
        <v>813</v>
      </c>
      <c r="D78" s="145" t="s">
        <v>460</v>
      </c>
      <c r="E78" s="249"/>
      <c r="F78" s="114" t="str">
        <f t="shared" si="5"/>
        <v>あぷ３１</v>
      </c>
      <c r="G78" s="114" t="str">
        <f t="shared" si="8"/>
        <v>山田昌枝</v>
      </c>
      <c r="H78" s="114" t="str">
        <f t="shared" si="6"/>
        <v>アプストTC</v>
      </c>
      <c r="I78" s="251" t="s">
        <v>795</v>
      </c>
      <c r="J78" s="123">
        <v>1972</v>
      </c>
      <c r="K78" s="138">
        <f t="shared" si="9"/>
        <v>54</v>
      </c>
      <c r="L78" s="114" t="str">
        <f t="shared" si="7"/>
        <v>OK</v>
      </c>
      <c r="M78" s="124" t="s">
        <v>652</v>
      </c>
      <c r="N78" s="58">
        <v>28</v>
      </c>
    </row>
    <row r="79" spans="1:15" s="43" customFormat="1" ht="15">
      <c r="A79" s="195" t="s">
        <v>814</v>
      </c>
      <c r="B79" s="250" t="s">
        <v>815</v>
      </c>
      <c r="C79" s="250" t="s">
        <v>816</v>
      </c>
      <c r="D79" s="145" t="s">
        <v>460</v>
      </c>
      <c r="E79" s="249"/>
      <c r="F79" s="114" t="str">
        <f t="shared" si="5"/>
        <v>あぷ３２</v>
      </c>
      <c r="G79" s="114" t="str">
        <f t="shared" si="8"/>
        <v>吉本泰二</v>
      </c>
      <c r="H79" s="114" t="str">
        <f t="shared" si="6"/>
        <v>アプストTC</v>
      </c>
      <c r="I79" s="124" t="s">
        <v>521</v>
      </c>
      <c r="J79" s="123">
        <v>1976</v>
      </c>
      <c r="K79" s="138">
        <f t="shared" si="9"/>
        <v>50</v>
      </c>
      <c r="L79" s="114" t="str">
        <f t="shared" si="7"/>
        <v>OK</v>
      </c>
      <c r="M79" s="124" t="s">
        <v>528</v>
      </c>
      <c r="N79" s="58">
        <v>29</v>
      </c>
    </row>
    <row r="80" spans="1:15" s="43" customFormat="1" ht="15">
      <c r="A80" s="195" t="s">
        <v>817</v>
      </c>
      <c r="B80" s="250" t="s">
        <v>818</v>
      </c>
      <c r="C80" s="250" t="s">
        <v>819</v>
      </c>
      <c r="D80" s="145" t="s">
        <v>460</v>
      </c>
      <c r="E80" s="249"/>
      <c r="F80" s="114" t="str">
        <f t="shared" si="5"/>
        <v>あぷ３３</v>
      </c>
      <c r="G80" s="114" t="str">
        <f t="shared" si="8"/>
        <v>赤木拓</v>
      </c>
      <c r="H80" s="114" t="str">
        <f t="shared" si="6"/>
        <v>アプストTC</v>
      </c>
      <c r="I80" s="124" t="s">
        <v>521</v>
      </c>
      <c r="J80" s="123">
        <v>1979</v>
      </c>
      <c r="K80" s="138">
        <f t="shared" si="9"/>
        <v>47</v>
      </c>
      <c r="L80" s="114" t="str">
        <f t="shared" si="7"/>
        <v>OK</v>
      </c>
      <c r="M80" s="124" t="s">
        <v>528</v>
      </c>
      <c r="N80" s="58">
        <v>30</v>
      </c>
    </row>
    <row r="81" spans="1:15" s="43" customFormat="1" ht="15">
      <c r="A81" s="137"/>
      <c r="B81" s="137">
        <v>3</v>
      </c>
      <c r="C81" s="137"/>
      <c r="D81" s="129" t="s">
        <v>820</v>
      </c>
      <c r="E81" s="130"/>
      <c r="F81" s="131"/>
      <c r="G81" s="127"/>
      <c r="H81" s="129" t="str">
        <f t="shared" si="6"/>
        <v>２７人</v>
      </c>
      <c r="I81" s="137"/>
      <c r="J81" s="132"/>
      <c r="K81" s="133" t="str">
        <f t="shared" si="9"/>
        <v/>
      </c>
      <c r="L81" s="131"/>
      <c r="M81" s="128"/>
      <c r="N81" s="58">
        <v>30</v>
      </c>
    </row>
    <row r="82" spans="1:15" s="43" customFormat="1" ht="15">
      <c r="A82" s="120" t="s">
        <v>500</v>
      </c>
      <c r="B82" s="254" t="s">
        <v>416</v>
      </c>
      <c r="C82" s="254" t="s">
        <v>417</v>
      </c>
      <c r="D82" s="120" t="s">
        <v>446</v>
      </c>
      <c r="E82" s="120"/>
      <c r="F82" s="255" t="str">
        <f t="shared" ref="F82:F108" si="10">A82</f>
        <v>あん０１</v>
      </c>
      <c r="G82" s="120" t="str">
        <f t="shared" ref="G82:G108" si="11">B82&amp;C82</f>
        <v>上津慶和</v>
      </c>
      <c r="H82" s="145" t="str">
        <f t="shared" si="6"/>
        <v>アンヴァース</v>
      </c>
      <c r="I82" s="115" t="s">
        <v>4</v>
      </c>
      <c r="J82" s="256">
        <v>1993</v>
      </c>
      <c r="K82" s="138">
        <f>IF(J82="","",(2026-J82))</f>
        <v>33</v>
      </c>
      <c r="L82" s="255" t="str">
        <f t="shared" ref="L82:L108" si="12">IF(G82="","",IF(COUNTIF($G$5:$G$610,G82)&gt;1,"2重登録","OK"))</f>
        <v>OK</v>
      </c>
      <c r="M82" s="144" t="s">
        <v>503</v>
      </c>
      <c r="N82" s="58">
        <v>31</v>
      </c>
    </row>
    <row r="83" spans="1:15" s="42" customFormat="1" ht="15">
      <c r="A83" s="120" t="s">
        <v>314</v>
      </c>
      <c r="B83" s="118" t="s">
        <v>415</v>
      </c>
      <c r="C83" s="118" t="s">
        <v>325</v>
      </c>
      <c r="D83" s="120" t="s">
        <v>446</v>
      </c>
      <c r="E83" s="120"/>
      <c r="F83" s="255" t="str">
        <f t="shared" si="10"/>
        <v>あん０２</v>
      </c>
      <c r="G83" s="120" t="str">
        <f t="shared" si="11"/>
        <v>脇坂和樹</v>
      </c>
      <c r="H83" s="145" t="str">
        <f t="shared" si="6"/>
        <v>アンヴァース</v>
      </c>
      <c r="I83" s="115" t="s">
        <v>4</v>
      </c>
      <c r="J83" s="256">
        <v>1992</v>
      </c>
      <c r="K83" s="138">
        <f t="shared" ref="K83:K108" si="13">IF(J83="","",(2026-J83))</f>
        <v>34</v>
      </c>
      <c r="L83" s="255" t="str">
        <f t="shared" si="12"/>
        <v>OK</v>
      </c>
      <c r="M83" s="144" t="s">
        <v>126</v>
      </c>
      <c r="N83" s="141"/>
      <c r="O83" s="45"/>
    </row>
    <row r="84" spans="1:15" s="43" customFormat="1" ht="15">
      <c r="A84" s="120" t="s">
        <v>246</v>
      </c>
      <c r="B84" s="254" t="s">
        <v>423</v>
      </c>
      <c r="C84" s="254" t="s">
        <v>424</v>
      </c>
      <c r="D84" s="120" t="s">
        <v>446</v>
      </c>
      <c r="E84" s="120"/>
      <c r="F84" s="255" t="str">
        <f t="shared" si="10"/>
        <v>あん０３</v>
      </c>
      <c r="G84" s="120" t="str">
        <f t="shared" si="11"/>
        <v>小田紀彦</v>
      </c>
      <c r="H84" s="145" t="str">
        <f t="shared" si="6"/>
        <v>アンヴァース</v>
      </c>
      <c r="I84" s="115" t="s">
        <v>4</v>
      </c>
      <c r="J84" s="256">
        <v>1984</v>
      </c>
      <c r="K84" s="138">
        <f t="shared" si="13"/>
        <v>42</v>
      </c>
      <c r="L84" s="255" t="str">
        <f t="shared" si="12"/>
        <v>OK</v>
      </c>
      <c r="M84" s="144" t="s">
        <v>387</v>
      </c>
      <c r="N84" s="109"/>
    </row>
    <row r="85" spans="1:15" s="43" customFormat="1" ht="15">
      <c r="A85" s="120" t="s">
        <v>247</v>
      </c>
      <c r="B85" s="118" t="s">
        <v>425</v>
      </c>
      <c r="C85" s="118" t="s">
        <v>426</v>
      </c>
      <c r="D85" s="120" t="s">
        <v>446</v>
      </c>
      <c r="E85" s="120"/>
      <c r="F85" s="255" t="str">
        <f t="shared" si="10"/>
        <v>あん０４</v>
      </c>
      <c r="G85" s="120" t="str">
        <f t="shared" si="11"/>
        <v>越智友基</v>
      </c>
      <c r="H85" s="145" t="str">
        <f t="shared" si="6"/>
        <v>アンヴァース</v>
      </c>
      <c r="I85" s="115" t="s">
        <v>4</v>
      </c>
      <c r="J85" s="256">
        <v>1987</v>
      </c>
      <c r="K85" s="138">
        <f t="shared" si="13"/>
        <v>39</v>
      </c>
      <c r="L85" s="255" t="str">
        <f t="shared" si="12"/>
        <v>OK</v>
      </c>
      <c r="M85" s="144" t="s">
        <v>387</v>
      </c>
      <c r="N85" s="142"/>
    </row>
    <row r="86" spans="1:15" s="43" customFormat="1" ht="15">
      <c r="A86" s="120" t="s">
        <v>248</v>
      </c>
      <c r="B86" s="118" t="s">
        <v>427</v>
      </c>
      <c r="C86" s="118" t="s">
        <v>428</v>
      </c>
      <c r="D86" s="120" t="s">
        <v>446</v>
      </c>
      <c r="E86" s="120"/>
      <c r="F86" s="255" t="str">
        <f t="shared" si="10"/>
        <v>あん０５</v>
      </c>
      <c r="G86" s="120" t="str">
        <f t="shared" si="11"/>
        <v>辻本将士</v>
      </c>
      <c r="H86" s="145" t="str">
        <f t="shared" si="6"/>
        <v>アンヴァース</v>
      </c>
      <c r="I86" s="115" t="s">
        <v>4</v>
      </c>
      <c r="J86" s="256">
        <v>1986</v>
      </c>
      <c r="K86" s="138">
        <f t="shared" si="13"/>
        <v>40</v>
      </c>
      <c r="L86" s="255" t="str">
        <f t="shared" si="12"/>
        <v>OK</v>
      </c>
      <c r="M86" s="257" t="s">
        <v>504</v>
      </c>
      <c r="N86" s="142"/>
    </row>
    <row r="87" spans="1:15" s="43" customFormat="1" ht="15">
      <c r="A87" s="120" t="s">
        <v>249</v>
      </c>
      <c r="B87" s="118" t="s">
        <v>429</v>
      </c>
      <c r="C87" s="118" t="s">
        <v>430</v>
      </c>
      <c r="D87" s="120" t="s">
        <v>446</v>
      </c>
      <c r="E87" s="120"/>
      <c r="F87" s="255" t="str">
        <f t="shared" si="10"/>
        <v>あん０６</v>
      </c>
      <c r="G87" s="120" t="str">
        <f t="shared" si="11"/>
        <v>津曲崇志</v>
      </c>
      <c r="H87" s="145" t="str">
        <f t="shared" si="6"/>
        <v>アンヴァース</v>
      </c>
      <c r="I87" s="115" t="s">
        <v>4</v>
      </c>
      <c r="J87" s="256">
        <v>1989</v>
      </c>
      <c r="K87" s="138">
        <f t="shared" si="13"/>
        <v>37</v>
      </c>
      <c r="L87" s="255" t="str">
        <f t="shared" si="12"/>
        <v>OK</v>
      </c>
      <c r="M87" s="144" t="s">
        <v>328</v>
      </c>
      <c r="N87" s="143"/>
    </row>
    <row r="88" spans="1:15" s="43" customFormat="1" ht="15">
      <c r="A88" s="120" t="s">
        <v>250</v>
      </c>
      <c r="B88" s="118" t="s">
        <v>431</v>
      </c>
      <c r="C88" s="118" t="s">
        <v>432</v>
      </c>
      <c r="D88" s="120" t="s">
        <v>446</v>
      </c>
      <c r="E88" s="120"/>
      <c r="F88" s="255" t="str">
        <f t="shared" si="10"/>
        <v>あん０７</v>
      </c>
      <c r="G88" s="120" t="str">
        <f t="shared" si="11"/>
        <v>鍋内雄樹</v>
      </c>
      <c r="H88" s="145" t="str">
        <f t="shared" si="6"/>
        <v>アンヴァース</v>
      </c>
      <c r="I88" s="115" t="s">
        <v>4</v>
      </c>
      <c r="J88" s="256">
        <v>1990</v>
      </c>
      <c r="K88" s="138">
        <f t="shared" si="13"/>
        <v>36</v>
      </c>
      <c r="L88" s="255" t="str">
        <f t="shared" si="12"/>
        <v>OK</v>
      </c>
      <c r="M88" s="144" t="s">
        <v>821</v>
      </c>
      <c r="N88" s="142"/>
    </row>
    <row r="89" spans="1:15" s="45" customFormat="1" ht="15">
      <c r="A89" s="120" t="s">
        <v>251</v>
      </c>
      <c r="B89" s="118" t="s">
        <v>505</v>
      </c>
      <c r="C89" s="118" t="s">
        <v>506</v>
      </c>
      <c r="D89" s="120" t="s">
        <v>446</v>
      </c>
      <c r="E89" s="120"/>
      <c r="F89" s="255" t="str">
        <f t="shared" si="10"/>
        <v>あん０８</v>
      </c>
      <c r="G89" s="120" t="str">
        <f t="shared" si="11"/>
        <v>桐原昇汰</v>
      </c>
      <c r="H89" s="145" t="str">
        <f t="shared" si="6"/>
        <v>アンヴァース</v>
      </c>
      <c r="I89" s="115" t="s">
        <v>4</v>
      </c>
      <c r="J89" s="256">
        <v>1994</v>
      </c>
      <c r="K89" s="138">
        <f t="shared" si="13"/>
        <v>32</v>
      </c>
      <c r="L89" s="255" t="str">
        <f t="shared" si="12"/>
        <v>OK</v>
      </c>
      <c r="M89" s="144" t="s">
        <v>507</v>
      </c>
      <c r="N89" s="109"/>
    </row>
    <row r="90" spans="1:15" s="45" customFormat="1" ht="12.75" customHeight="1">
      <c r="A90" s="120" t="s">
        <v>252</v>
      </c>
      <c r="B90" s="254" t="s">
        <v>327</v>
      </c>
      <c r="C90" s="254" t="s">
        <v>418</v>
      </c>
      <c r="D90" s="120" t="s">
        <v>446</v>
      </c>
      <c r="E90" s="120"/>
      <c r="F90" s="255" t="str">
        <f t="shared" si="10"/>
        <v>あん０９</v>
      </c>
      <c r="G90" s="120" t="str">
        <f t="shared" si="11"/>
        <v>松村友喜</v>
      </c>
      <c r="H90" s="145" t="str">
        <f t="shared" si="6"/>
        <v>アンヴァース</v>
      </c>
      <c r="I90" s="115" t="s">
        <v>4</v>
      </c>
      <c r="J90" s="256">
        <v>1988</v>
      </c>
      <c r="K90" s="138">
        <f t="shared" si="13"/>
        <v>38</v>
      </c>
      <c r="L90" s="255" t="str">
        <f t="shared" si="12"/>
        <v>OK</v>
      </c>
      <c r="M90" s="144" t="s">
        <v>126</v>
      </c>
      <c r="N90" s="109"/>
    </row>
    <row r="91" spans="1:15" s="45" customFormat="1" ht="15">
      <c r="A91" s="120" t="s">
        <v>253</v>
      </c>
      <c r="B91" s="118" t="s">
        <v>419</v>
      </c>
      <c r="C91" s="118" t="s">
        <v>420</v>
      </c>
      <c r="D91" s="120" t="s">
        <v>446</v>
      </c>
      <c r="E91" s="120"/>
      <c r="F91" s="255" t="str">
        <f t="shared" si="10"/>
        <v>あん１０</v>
      </c>
      <c r="G91" s="120" t="str">
        <f t="shared" si="11"/>
        <v>薮内豪</v>
      </c>
      <c r="H91" s="145" t="str">
        <f t="shared" si="6"/>
        <v>アンヴァース</v>
      </c>
      <c r="I91" s="115" t="s">
        <v>4</v>
      </c>
      <c r="J91" s="256">
        <v>1986</v>
      </c>
      <c r="K91" s="138">
        <f t="shared" si="13"/>
        <v>40</v>
      </c>
      <c r="L91" s="255" t="str">
        <f t="shared" si="12"/>
        <v>OK</v>
      </c>
      <c r="M91" s="144" t="s">
        <v>127</v>
      </c>
      <c r="N91" s="142"/>
    </row>
    <row r="92" spans="1:15" s="43" customFormat="1" ht="15">
      <c r="A92" s="120" t="s">
        <v>254</v>
      </c>
      <c r="B92" s="254" t="s">
        <v>421</v>
      </c>
      <c r="C92" s="254" t="s">
        <v>422</v>
      </c>
      <c r="D92" s="120" t="s">
        <v>446</v>
      </c>
      <c r="E92" s="120"/>
      <c r="F92" s="255" t="str">
        <f t="shared" si="10"/>
        <v>あん１１</v>
      </c>
      <c r="G92" s="120" t="str">
        <f t="shared" si="11"/>
        <v>山田佳明</v>
      </c>
      <c r="H92" s="145" t="str">
        <f t="shared" si="6"/>
        <v>アンヴァース</v>
      </c>
      <c r="I92" s="115" t="s">
        <v>4</v>
      </c>
      <c r="J92" s="256">
        <v>1986</v>
      </c>
      <c r="K92" s="138">
        <f t="shared" si="13"/>
        <v>40</v>
      </c>
      <c r="L92" s="255" t="str">
        <f t="shared" si="12"/>
        <v>OK</v>
      </c>
      <c r="M92" s="144" t="s">
        <v>573</v>
      </c>
      <c r="N92" s="109"/>
    </row>
    <row r="93" spans="1:15" s="45" customFormat="1" ht="15">
      <c r="A93" s="120" t="s">
        <v>255</v>
      </c>
      <c r="B93" s="254" t="s">
        <v>509</v>
      </c>
      <c r="C93" s="254" t="s">
        <v>510</v>
      </c>
      <c r="D93" s="120" t="s">
        <v>446</v>
      </c>
      <c r="E93" s="120"/>
      <c r="F93" s="255" t="str">
        <f t="shared" si="10"/>
        <v>あん１２</v>
      </c>
      <c r="G93" s="120" t="str">
        <f t="shared" si="11"/>
        <v>政田秀栄</v>
      </c>
      <c r="H93" s="145" t="str">
        <f t="shared" si="6"/>
        <v>アンヴァース</v>
      </c>
      <c r="I93" s="115" t="s">
        <v>4</v>
      </c>
      <c r="J93" s="256">
        <v>1982</v>
      </c>
      <c r="K93" s="138">
        <f t="shared" si="13"/>
        <v>44</v>
      </c>
      <c r="L93" s="255" t="str">
        <f t="shared" si="12"/>
        <v>OK</v>
      </c>
      <c r="M93" s="144" t="s">
        <v>502</v>
      </c>
      <c r="N93" s="109"/>
    </row>
    <row r="94" spans="1:15" s="45" customFormat="1" ht="15">
      <c r="A94" s="120" t="s">
        <v>256</v>
      </c>
      <c r="B94" s="118" t="s">
        <v>822</v>
      </c>
      <c r="C94" s="118" t="s">
        <v>823</v>
      </c>
      <c r="D94" s="120" t="s">
        <v>446</v>
      </c>
      <c r="E94" s="120"/>
      <c r="F94" s="255" t="str">
        <f t="shared" si="10"/>
        <v>あん１３</v>
      </c>
      <c r="G94" s="120" t="str">
        <f t="shared" si="11"/>
        <v>水島康夫</v>
      </c>
      <c r="H94" s="145" t="str">
        <f t="shared" si="6"/>
        <v>アンヴァース</v>
      </c>
      <c r="I94" s="115" t="s">
        <v>4</v>
      </c>
      <c r="J94" s="256">
        <v>1983</v>
      </c>
      <c r="K94" s="138">
        <f t="shared" si="13"/>
        <v>43</v>
      </c>
      <c r="L94" s="255" t="str">
        <f t="shared" si="12"/>
        <v>OK</v>
      </c>
      <c r="M94" s="144" t="s">
        <v>547</v>
      </c>
      <c r="N94" s="109"/>
    </row>
    <row r="95" spans="1:15" s="45" customFormat="1" ht="15">
      <c r="A95" s="120" t="s">
        <v>257</v>
      </c>
      <c r="B95" s="118" t="s">
        <v>34</v>
      </c>
      <c r="C95" s="118" t="s">
        <v>546</v>
      </c>
      <c r="D95" s="120" t="s">
        <v>446</v>
      </c>
      <c r="E95" s="120"/>
      <c r="F95" s="255" t="str">
        <f t="shared" si="10"/>
        <v>あん１４</v>
      </c>
      <c r="G95" s="120" t="str">
        <f t="shared" si="11"/>
        <v>浅田恵亮</v>
      </c>
      <c r="H95" s="145" t="str">
        <f t="shared" si="6"/>
        <v>アンヴァース</v>
      </c>
      <c r="I95" s="115" t="s">
        <v>4</v>
      </c>
      <c r="J95" s="256">
        <v>1989</v>
      </c>
      <c r="K95" s="138">
        <f t="shared" si="13"/>
        <v>37</v>
      </c>
      <c r="L95" s="255" t="str">
        <f t="shared" si="12"/>
        <v>OK</v>
      </c>
      <c r="M95" s="144" t="s">
        <v>547</v>
      </c>
      <c r="N95" s="109"/>
    </row>
    <row r="96" spans="1:15" s="45" customFormat="1" ht="15">
      <c r="A96" s="120" t="s">
        <v>258</v>
      </c>
      <c r="B96" s="118" t="s">
        <v>824</v>
      </c>
      <c r="C96" s="118" t="s">
        <v>825</v>
      </c>
      <c r="D96" s="120" t="s">
        <v>446</v>
      </c>
      <c r="E96" s="120"/>
      <c r="F96" s="255" t="str">
        <f t="shared" si="10"/>
        <v>あん１５</v>
      </c>
      <c r="G96" s="120" t="str">
        <f t="shared" si="11"/>
        <v>北村建</v>
      </c>
      <c r="H96" s="145" t="str">
        <f t="shared" si="6"/>
        <v>アンヴァース</v>
      </c>
      <c r="I96" s="115" t="s">
        <v>4</v>
      </c>
      <c r="J96" s="256">
        <v>1989</v>
      </c>
      <c r="K96" s="138">
        <f t="shared" si="13"/>
        <v>37</v>
      </c>
      <c r="L96" s="255" t="str">
        <f t="shared" si="12"/>
        <v>OK</v>
      </c>
      <c r="M96" s="144" t="s">
        <v>502</v>
      </c>
      <c r="N96" s="109"/>
    </row>
    <row r="97" spans="1:15" s="43" customFormat="1" ht="15">
      <c r="A97" s="120" t="s">
        <v>259</v>
      </c>
      <c r="B97" s="118" t="s">
        <v>435</v>
      </c>
      <c r="C97" s="118" t="s">
        <v>436</v>
      </c>
      <c r="D97" s="120" t="s">
        <v>446</v>
      </c>
      <c r="E97" s="120"/>
      <c r="F97" s="255" t="str">
        <f t="shared" si="10"/>
        <v>あん１６</v>
      </c>
      <c r="G97" s="120" t="str">
        <f t="shared" si="11"/>
        <v>岡栄介</v>
      </c>
      <c r="H97" s="145" t="str">
        <f t="shared" si="6"/>
        <v>アンヴァース</v>
      </c>
      <c r="I97" s="115" t="s">
        <v>4</v>
      </c>
      <c r="J97" s="256">
        <v>1996</v>
      </c>
      <c r="K97" s="138">
        <f t="shared" si="13"/>
        <v>30</v>
      </c>
      <c r="L97" s="255" t="str">
        <f t="shared" si="12"/>
        <v>OK</v>
      </c>
      <c r="M97" s="144" t="s">
        <v>826</v>
      </c>
      <c r="N97" s="109"/>
    </row>
    <row r="98" spans="1:15" s="43" customFormat="1" ht="15">
      <c r="A98" s="120" t="s">
        <v>260</v>
      </c>
      <c r="B98" s="118" t="s">
        <v>433</v>
      </c>
      <c r="C98" s="118" t="s">
        <v>434</v>
      </c>
      <c r="D98" s="120" t="s">
        <v>446</v>
      </c>
      <c r="E98" s="120"/>
      <c r="F98" s="255" t="str">
        <f t="shared" si="10"/>
        <v>あん１７</v>
      </c>
      <c r="G98" s="120" t="str">
        <f>B98&amp;C98</f>
        <v>猪飼尚輝</v>
      </c>
      <c r="H98" s="145" t="str">
        <f t="shared" si="6"/>
        <v>アンヴァース</v>
      </c>
      <c r="I98" s="115" t="s">
        <v>4</v>
      </c>
      <c r="J98" s="256">
        <v>1996</v>
      </c>
      <c r="K98" s="138">
        <f>IF(J98="","",(2026-J98))</f>
        <v>30</v>
      </c>
      <c r="L98" s="255" t="str">
        <f t="shared" si="12"/>
        <v>OK</v>
      </c>
      <c r="M98" s="144" t="s">
        <v>459</v>
      </c>
      <c r="N98" s="109"/>
    </row>
    <row r="99" spans="1:15" s="45" customFormat="1" ht="15">
      <c r="A99" s="120" t="s">
        <v>261</v>
      </c>
      <c r="B99" s="258" t="s">
        <v>437</v>
      </c>
      <c r="C99" s="258" t="s">
        <v>428</v>
      </c>
      <c r="D99" s="120" t="s">
        <v>446</v>
      </c>
      <c r="E99" s="144"/>
      <c r="F99" s="259" t="str">
        <f t="shared" si="10"/>
        <v>あん１８</v>
      </c>
      <c r="G99" s="144" t="str">
        <f t="shared" si="11"/>
        <v>三箇将士</v>
      </c>
      <c r="H99" s="145" t="str">
        <f t="shared" si="6"/>
        <v>アンヴァース</v>
      </c>
      <c r="I99" s="140" t="s">
        <v>4</v>
      </c>
      <c r="J99" s="260">
        <v>1994</v>
      </c>
      <c r="K99" s="138">
        <f t="shared" si="13"/>
        <v>32</v>
      </c>
      <c r="L99" s="259" t="str">
        <f t="shared" si="12"/>
        <v>OK</v>
      </c>
      <c r="M99" s="144" t="s">
        <v>127</v>
      </c>
      <c r="N99" s="109"/>
    </row>
    <row r="100" spans="1:15" s="42" customFormat="1" ht="15">
      <c r="A100" s="120" t="s">
        <v>262</v>
      </c>
      <c r="B100" s="258" t="s">
        <v>438</v>
      </c>
      <c r="C100" s="258" t="s">
        <v>439</v>
      </c>
      <c r="D100" s="120" t="s">
        <v>446</v>
      </c>
      <c r="E100" s="144"/>
      <c r="F100" s="259" t="str">
        <f t="shared" si="10"/>
        <v>あん１９</v>
      </c>
      <c r="G100" s="144" t="str">
        <f t="shared" si="11"/>
        <v>澤田純兵</v>
      </c>
      <c r="H100" s="145" t="str">
        <f t="shared" si="6"/>
        <v>アンヴァース</v>
      </c>
      <c r="I100" s="140" t="s">
        <v>4</v>
      </c>
      <c r="J100" s="260">
        <v>1997</v>
      </c>
      <c r="K100" s="138">
        <f t="shared" si="13"/>
        <v>29</v>
      </c>
      <c r="L100" s="259" t="str">
        <f t="shared" si="12"/>
        <v>OK</v>
      </c>
      <c r="M100" s="144" t="s">
        <v>127</v>
      </c>
      <c r="N100" s="109"/>
      <c r="O100" s="45"/>
    </row>
    <row r="101" spans="1:15" s="45" customFormat="1" ht="15">
      <c r="A101" s="120" t="s">
        <v>263</v>
      </c>
      <c r="B101" s="254" t="s">
        <v>827</v>
      </c>
      <c r="C101" s="254" t="s">
        <v>828</v>
      </c>
      <c r="D101" s="120" t="s">
        <v>446</v>
      </c>
      <c r="E101" s="120"/>
      <c r="F101" s="255" t="str">
        <f t="shared" si="10"/>
        <v>あん２０</v>
      </c>
      <c r="G101" s="120" t="str">
        <f t="shared" si="11"/>
        <v>片桐靖之</v>
      </c>
      <c r="H101" s="145" t="str">
        <f t="shared" si="6"/>
        <v>アンヴァース</v>
      </c>
      <c r="I101" s="115" t="s">
        <v>4</v>
      </c>
      <c r="J101" s="256">
        <v>1976</v>
      </c>
      <c r="K101" s="138">
        <f t="shared" si="13"/>
        <v>50</v>
      </c>
      <c r="L101" s="255" t="str">
        <f t="shared" si="12"/>
        <v>OK</v>
      </c>
      <c r="M101" s="144" t="s">
        <v>126</v>
      </c>
      <c r="N101" s="109"/>
    </row>
    <row r="102" spans="1:15" s="45" customFormat="1" ht="15">
      <c r="A102" s="120" t="s">
        <v>264</v>
      </c>
      <c r="B102" s="261" t="s">
        <v>827</v>
      </c>
      <c r="C102" s="261" t="s">
        <v>829</v>
      </c>
      <c r="D102" s="120" t="s">
        <v>446</v>
      </c>
      <c r="E102" s="120"/>
      <c r="F102" s="255" t="str">
        <f t="shared" si="10"/>
        <v>あん２１</v>
      </c>
      <c r="G102" s="120" t="str">
        <f t="shared" si="11"/>
        <v>片桐美里</v>
      </c>
      <c r="H102" s="145" t="str">
        <f t="shared" si="6"/>
        <v>アンヴァース</v>
      </c>
      <c r="I102" s="121" t="s">
        <v>6</v>
      </c>
      <c r="J102" s="256">
        <v>1977</v>
      </c>
      <c r="K102" s="138">
        <f t="shared" si="13"/>
        <v>49</v>
      </c>
      <c r="L102" s="255" t="str">
        <f t="shared" si="12"/>
        <v>OK</v>
      </c>
      <c r="M102" s="144" t="s">
        <v>126</v>
      </c>
      <c r="N102" s="109"/>
    </row>
    <row r="103" spans="1:15" s="45" customFormat="1" ht="15">
      <c r="A103" s="120" t="s">
        <v>265</v>
      </c>
      <c r="B103" s="254" t="s">
        <v>830</v>
      </c>
      <c r="C103" s="254" t="s">
        <v>831</v>
      </c>
      <c r="D103" s="120" t="s">
        <v>446</v>
      </c>
      <c r="E103" s="120"/>
      <c r="F103" s="255" t="str">
        <f t="shared" si="10"/>
        <v>あん２２</v>
      </c>
      <c r="G103" s="120" t="str">
        <f t="shared" si="11"/>
        <v>杉健次</v>
      </c>
      <c r="H103" s="145" t="str">
        <f t="shared" si="6"/>
        <v>アンヴァース</v>
      </c>
      <c r="I103" s="115" t="s">
        <v>4</v>
      </c>
      <c r="J103" s="256">
        <v>1977</v>
      </c>
      <c r="K103" s="138">
        <f t="shared" si="13"/>
        <v>49</v>
      </c>
      <c r="L103" s="255" t="str">
        <f t="shared" si="12"/>
        <v>OK</v>
      </c>
      <c r="M103" s="144" t="s">
        <v>742</v>
      </c>
      <c r="N103" s="109"/>
    </row>
    <row r="104" spans="1:15" s="45" customFormat="1" ht="15">
      <c r="A104" s="120" t="s">
        <v>266</v>
      </c>
      <c r="B104" s="261" t="s">
        <v>832</v>
      </c>
      <c r="C104" s="261" t="s">
        <v>833</v>
      </c>
      <c r="D104" s="120" t="s">
        <v>446</v>
      </c>
      <c r="E104" s="120"/>
      <c r="F104" s="255" t="str">
        <f t="shared" si="10"/>
        <v>あん２３</v>
      </c>
      <c r="G104" s="120" t="str">
        <f t="shared" si="11"/>
        <v>大賀華子</v>
      </c>
      <c r="H104" s="145" t="str">
        <f t="shared" si="6"/>
        <v>アンヴァース</v>
      </c>
      <c r="I104" s="121" t="s">
        <v>6</v>
      </c>
      <c r="J104" s="256">
        <v>1976</v>
      </c>
      <c r="K104" s="138">
        <f t="shared" si="13"/>
        <v>50</v>
      </c>
      <c r="L104" s="255" t="str">
        <f t="shared" si="12"/>
        <v>OK</v>
      </c>
      <c r="M104" s="144" t="s">
        <v>742</v>
      </c>
      <c r="N104" s="109"/>
    </row>
    <row r="105" spans="1:15" s="45" customFormat="1" ht="15">
      <c r="A105" s="120" t="s">
        <v>267</v>
      </c>
      <c r="B105" s="118" t="s">
        <v>834</v>
      </c>
      <c r="C105" s="118" t="s">
        <v>835</v>
      </c>
      <c r="D105" s="120" t="s">
        <v>446</v>
      </c>
      <c r="E105" s="120"/>
      <c r="F105" s="255" t="str">
        <f t="shared" si="10"/>
        <v>あん２４</v>
      </c>
      <c r="G105" s="120" t="str">
        <f t="shared" si="11"/>
        <v>松尾吉峰</v>
      </c>
      <c r="H105" s="145" t="str">
        <f t="shared" si="6"/>
        <v>アンヴァース</v>
      </c>
      <c r="I105" s="115" t="s">
        <v>4</v>
      </c>
      <c r="J105" s="256">
        <v>1999</v>
      </c>
      <c r="K105" s="138">
        <f t="shared" si="13"/>
        <v>27</v>
      </c>
      <c r="L105" s="255" t="str">
        <f t="shared" si="12"/>
        <v>OK</v>
      </c>
      <c r="M105" s="144" t="s">
        <v>836</v>
      </c>
      <c r="N105" s="109"/>
    </row>
    <row r="106" spans="1:15" s="45" customFormat="1" ht="15">
      <c r="A106" s="120" t="s">
        <v>268</v>
      </c>
      <c r="B106" s="258" t="s">
        <v>837</v>
      </c>
      <c r="C106" s="258" t="s">
        <v>838</v>
      </c>
      <c r="D106" s="120" t="s">
        <v>446</v>
      </c>
      <c r="E106" s="144"/>
      <c r="F106" s="259" t="str">
        <f t="shared" si="10"/>
        <v>あん２５</v>
      </c>
      <c r="G106" s="144" t="str">
        <f t="shared" si="11"/>
        <v>小澤聖輝</v>
      </c>
      <c r="H106" s="145" t="str">
        <f t="shared" si="6"/>
        <v>アンヴァース</v>
      </c>
      <c r="I106" s="140" t="s">
        <v>4</v>
      </c>
      <c r="J106" s="260">
        <v>1998</v>
      </c>
      <c r="K106" s="138">
        <f t="shared" si="13"/>
        <v>28</v>
      </c>
      <c r="L106" s="259" t="str">
        <f t="shared" si="12"/>
        <v>OK</v>
      </c>
      <c r="M106" s="144" t="s">
        <v>836</v>
      </c>
      <c r="N106" s="109"/>
    </row>
    <row r="107" spans="1:15" s="45" customFormat="1" ht="15">
      <c r="A107" s="120" t="s">
        <v>269</v>
      </c>
      <c r="B107" s="257" t="s">
        <v>839</v>
      </c>
      <c r="C107" s="257" t="s">
        <v>840</v>
      </c>
      <c r="D107" s="120" t="s">
        <v>446</v>
      </c>
      <c r="E107" s="120"/>
      <c r="F107" s="255" t="str">
        <f t="shared" si="10"/>
        <v>あん２６</v>
      </c>
      <c r="G107" s="120" t="str">
        <f t="shared" si="11"/>
        <v>土肥郁菜</v>
      </c>
      <c r="H107" s="145" t="str">
        <f t="shared" si="6"/>
        <v>アンヴァース</v>
      </c>
      <c r="I107" s="121" t="s">
        <v>6</v>
      </c>
      <c r="J107" s="256">
        <v>1993</v>
      </c>
      <c r="K107" s="138">
        <f t="shared" si="13"/>
        <v>33</v>
      </c>
      <c r="L107" s="255" t="str">
        <f t="shared" si="12"/>
        <v>OK</v>
      </c>
      <c r="M107" s="144" t="s">
        <v>742</v>
      </c>
      <c r="N107" s="109"/>
    </row>
    <row r="108" spans="1:15" s="45" customFormat="1" ht="15">
      <c r="A108" s="120" t="s">
        <v>841</v>
      </c>
      <c r="B108" s="261" t="s">
        <v>370</v>
      </c>
      <c r="C108" s="261" t="s">
        <v>842</v>
      </c>
      <c r="D108" s="120" t="s">
        <v>446</v>
      </c>
      <c r="E108" s="144"/>
      <c r="F108" s="259" t="str">
        <f t="shared" si="10"/>
        <v>あん２７</v>
      </c>
      <c r="G108" s="144" t="str">
        <f t="shared" si="11"/>
        <v>青木奈菜</v>
      </c>
      <c r="H108" s="145" t="str">
        <f t="shared" si="6"/>
        <v>アンヴァース</v>
      </c>
      <c r="I108" s="121" t="s">
        <v>6</v>
      </c>
      <c r="J108" s="260">
        <v>2006</v>
      </c>
      <c r="K108" s="138">
        <f t="shared" si="13"/>
        <v>20</v>
      </c>
      <c r="L108" s="259" t="str">
        <f t="shared" si="12"/>
        <v>OK</v>
      </c>
      <c r="M108" s="144" t="s">
        <v>742</v>
      </c>
      <c r="N108" s="109"/>
    </row>
    <row r="109" spans="1:15" s="45" customFormat="1" ht="15">
      <c r="A109" s="137"/>
      <c r="B109" s="137">
        <v>4</v>
      </c>
      <c r="C109" s="137"/>
      <c r="D109" s="129" t="s">
        <v>843</v>
      </c>
      <c r="E109" s="130"/>
      <c r="F109" s="131"/>
      <c r="G109" s="127"/>
      <c r="H109" s="129" t="str">
        <f t="shared" si="6"/>
        <v>２４人</v>
      </c>
      <c r="I109" s="137"/>
      <c r="J109" s="132"/>
      <c r="K109" s="133" t="str">
        <f t="shared" si="9"/>
        <v/>
      </c>
      <c r="L109" s="131"/>
      <c r="M109" s="128"/>
      <c r="N109" s="109"/>
    </row>
    <row r="110" spans="1:15" s="45" customFormat="1" ht="15">
      <c r="A110" s="140" t="s">
        <v>159</v>
      </c>
      <c r="B110" s="140" t="s">
        <v>160</v>
      </c>
      <c r="C110" s="114" t="s">
        <v>161</v>
      </c>
      <c r="D110" s="115" t="s">
        <v>23</v>
      </c>
      <c r="E110" s="116"/>
      <c r="F110" s="259" t="str">
        <f t="shared" ref="F110:F136" si="14">A110</f>
        <v>け０１</v>
      </c>
      <c r="G110" s="114" t="str">
        <f t="shared" ref="G110:G136" si="15">B110&amp;C110</f>
        <v>稲岡和紀</v>
      </c>
      <c r="H110" s="114" t="s">
        <v>844</v>
      </c>
      <c r="I110" s="115" t="s">
        <v>4</v>
      </c>
      <c r="J110" s="120">
        <v>1978</v>
      </c>
      <c r="K110" s="119">
        <f t="shared" si="9"/>
        <v>48</v>
      </c>
      <c r="L110" s="114" t="str">
        <f t="shared" ref="L110:L136" si="16">IF(G110="","",IF(COUNTIF($G$4:$G$108,G110)&gt;1,"2重登録","OK"))</f>
        <v>OK</v>
      </c>
      <c r="M110" s="122" t="s">
        <v>2</v>
      </c>
      <c r="N110" s="109"/>
    </row>
    <row r="111" spans="1:15" ht="13.5" customHeight="1">
      <c r="A111" s="140" t="s">
        <v>845</v>
      </c>
      <c r="B111" s="140" t="s">
        <v>168</v>
      </c>
      <c r="C111" s="114" t="s">
        <v>170</v>
      </c>
      <c r="D111" s="115" t="s">
        <v>23</v>
      </c>
      <c r="E111" s="116"/>
      <c r="F111" s="259" t="str">
        <f t="shared" si="14"/>
        <v>け０２</v>
      </c>
      <c r="G111" s="114" t="str">
        <f t="shared" si="15"/>
        <v>上村　武</v>
      </c>
      <c r="H111" s="114" t="s">
        <v>844</v>
      </c>
      <c r="I111" s="115" t="s">
        <v>4</v>
      </c>
      <c r="J111" s="120">
        <v>1978</v>
      </c>
      <c r="K111" s="119">
        <f t="shared" si="9"/>
        <v>48</v>
      </c>
      <c r="L111" s="114" t="str">
        <f t="shared" si="16"/>
        <v>OK</v>
      </c>
      <c r="M111" s="114" t="s">
        <v>126</v>
      </c>
    </row>
    <row r="112" spans="1:15" ht="13.5" customHeight="1">
      <c r="A112" s="140" t="s">
        <v>162</v>
      </c>
      <c r="B112" s="262" t="s">
        <v>22</v>
      </c>
      <c r="C112" s="165" t="s">
        <v>172</v>
      </c>
      <c r="D112" s="114" t="s">
        <v>23</v>
      </c>
      <c r="E112" s="116"/>
      <c r="F112" s="259" t="str">
        <f t="shared" si="14"/>
        <v>け０３</v>
      </c>
      <c r="G112" s="114" t="str">
        <f t="shared" si="15"/>
        <v>川上悠作</v>
      </c>
      <c r="H112" s="114" t="s">
        <v>844</v>
      </c>
      <c r="I112" s="115" t="s">
        <v>4</v>
      </c>
      <c r="J112" s="118">
        <v>2000</v>
      </c>
      <c r="K112" s="119">
        <f t="shared" si="9"/>
        <v>26</v>
      </c>
      <c r="L112" s="114" t="str">
        <f t="shared" si="16"/>
        <v>OK</v>
      </c>
      <c r="M112" s="122" t="s">
        <v>2</v>
      </c>
      <c r="N112" s="143"/>
    </row>
    <row r="113" spans="1:14" ht="13.5" customHeight="1">
      <c r="A113" s="140" t="s">
        <v>163</v>
      </c>
      <c r="B113" s="140" t="s">
        <v>5</v>
      </c>
      <c r="C113" s="115" t="s">
        <v>24</v>
      </c>
      <c r="D113" s="114" t="s">
        <v>23</v>
      </c>
      <c r="E113" s="116"/>
      <c r="F113" s="259" t="str">
        <f t="shared" si="14"/>
        <v>け０４</v>
      </c>
      <c r="G113" s="114" t="str">
        <f t="shared" si="15"/>
        <v>坪田真嘉</v>
      </c>
      <c r="H113" s="114" t="s">
        <v>844</v>
      </c>
      <c r="I113" s="115" t="s">
        <v>4</v>
      </c>
      <c r="J113" s="118">
        <v>1976</v>
      </c>
      <c r="K113" s="119">
        <f t="shared" si="9"/>
        <v>50</v>
      </c>
      <c r="L113" s="114" t="str">
        <f t="shared" si="16"/>
        <v>OK</v>
      </c>
      <c r="M113" s="122" t="s">
        <v>2</v>
      </c>
      <c r="N113" s="143"/>
    </row>
    <row r="114" spans="1:14" s="42" customFormat="1" ht="15">
      <c r="A114" s="140" t="s">
        <v>164</v>
      </c>
      <c r="B114" s="140" t="s">
        <v>25</v>
      </c>
      <c r="C114" s="115" t="s">
        <v>26</v>
      </c>
      <c r="D114" s="114" t="s">
        <v>23</v>
      </c>
      <c r="E114" s="158"/>
      <c r="F114" s="259" t="str">
        <f t="shared" si="14"/>
        <v>け０５</v>
      </c>
      <c r="G114" s="114" t="str">
        <f t="shared" si="15"/>
        <v>山口直彦</v>
      </c>
      <c r="H114" s="114" t="s">
        <v>844</v>
      </c>
      <c r="I114" s="115" t="s">
        <v>4</v>
      </c>
      <c r="J114" s="118">
        <v>1986</v>
      </c>
      <c r="K114" s="119">
        <f t="shared" ref="K114:K137" si="17">IF(J114="","",(2026-J114))</f>
        <v>40</v>
      </c>
      <c r="L114" s="114" t="str">
        <f t="shared" si="16"/>
        <v>OK</v>
      </c>
      <c r="M114" s="122" t="s">
        <v>2</v>
      </c>
      <c r="N114" s="143"/>
    </row>
    <row r="115" spans="1:14" s="42" customFormat="1" ht="15">
      <c r="A115" s="140" t="s">
        <v>846</v>
      </c>
      <c r="B115" s="121" t="s">
        <v>27</v>
      </c>
      <c r="C115" s="122" t="s">
        <v>28</v>
      </c>
      <c r="D115" s="114" t="s">
        <v>23</v>
      </c>
      <c r="E115" s="158"/>
      <c r="F115" s="259" t="str">
        <f t="shared" si="14"/>
        <v>け０６</v>
      </c>
      <c r="G115" s="114" t="str">
        <f t="shared" si="15"/>
        <v>福永裕美</v>
      </c>
      <c r="H115" s="114" t="s">
        <v>844</v>
      </c>
      <c r="I115" s="122" t="s">
        <v>6</v>
      </c>
      <c r="J115" s="118">
        <v>1963</v>
      </c>
      <c r="K115" s="119">
        <f t="shared" si="17"/>
        <v>63</v>
      </c>
      <c r="L115" s="114" t="str">
        <f t="shared" si="16"/>
        <v>OK</v>
      </c>
      <c r="M115" s="122" t="s">
        <v>2</v>
      </c>
      <c r="N115" s="150"/>
    </row>
    <row r="116" spans="1:14" s="35" customFormat="1" ht="15">
      <c r="A116" s="140" t="s">
        <v>165</v>
      </c>
      <c r="B116" s="140" t="s">
        <v>511</v>
      </c>
      <c r="C116" s="114" t="s">
        <v>512</v>
      </c>
      <c r="D116" s="114" t="s">
        <v>23</v>
      </c>
      <c r="E116" s="158"/>
      <c r="F116" s="259" t="str">
        <f t="shared" si="14"/>
        <v>け０７</v>
      </c>
      <c r="G116" s="114" t="str">
        <f t="shared" si="15"/>
        <v>福永一典</v>
      </c>
      <c r="H116" s="114" t="s">
        <v>844</v>
      </c>
      <c r="I116" s="115" t="s">
        <v>4</v>
      </c>
      <c r="J116" s="120">
        <v>1967</v>
      </c>
      <c r="K116" s="119">
        <f t="shared" si="17"/>
        <v>59</v>
      </c>
      <c r="L116" s="114" t="str">
        <f t="shared" si="16"/>
        <v>OK</v>
      </c>
      <c r="M116" s="114" t="s">
        <v>1</v>
      </c>
      <c r="N116" s="109"/>
    </row>
    <row r="117" spans="1:14" s="35" customFormat="1" ht="15">
      <c r="A117" s="140" t="s">
        <v>166</v>
      </c>
      <c r="B117" s="140" t="s">
        <v>513</v>
      </c>
      <c r="C117" s="140" t="s">
        <v>514</v>
      </c>
      <c r="D117" s="114" t="s">
        <v>23</v>
      </c>
      <c r="E117" s="158"/>
      <c r="F117" s="259" t="str">
        <f t="shared" si="14"/>
        <v>け０８</v>
      </c>
      <c r="G117" s="114" t="str">
        <f t="shared" si="15"/>
        <v>小澤藤信</v>
      </c>
      <c r="H117" s="114" t="s">
        <v>844</v>
      </c>
      <c r="I117" s="115" t="s">
        <v>4</v>
      </c>
      <c r="J117" s="120">
        <v>1964</v>
      </c>
      <c r="K117" s="119">
        <f t="shared" si="17"/>
        <v>62</v>
      </c>
      <c r="L117" s="114" t="str">
        <f t="shared" si="16"/>
        <v>OK</v>
      </c>
      <c r="M117" s="114" t="s">
        <v>515</v>
      </c>
      <c r="N117" s="151"/>
    </row>
    <row r="118" spans="1:14" s="35" customFormat="1" ht="15">
      <c r="A118" s="140" t="s">
        <v>167</v>
      </c>
      <c r="B118" s="140" t="s">
        <v>516</v>
      </c>
      <c r="C118" s="140" t="s">
        <v>517</v>
      </c>
      <c r="D118" s="114" t="s">
        <v>23</v>
      </c>
      <c r="E118" s="154"/>
      <c r="F118" s="259" t="str">
        <f t="shared" si="14"/>
        <v>け０９</v>
      </c>
      <c r="G118" s="114" t="str">
        <f t="shared" si="15"/>
        <v>朝日尚紀</v>
      </c>
      <c r="H118" s="114" t="s">
        <v>844</v>
      </c>
      <c r="I118" s="115" t="s">
        <v>4</v>
      </c>
      <c r="J118" s="120">
        <v>1983</v>
      </c>
      <c r="K118" s="119">
        <f t="shared" si="17"/>
        <v>43</v>
      </c>
      <c r="L118" s="114" t="str">
        <f t="shared" si="16"/>
        <v>OK</v>
      </c>
      <c r="M118" s="114" t="s">
        <v>181</v>
      </c>
      <c r="N118" s="109"/>
    </row>
    <row r="119" spans="1:14" s="35" customFormat="1" ht="15">
      <c r="A119" s="140" t="s">
        <v>169</v>
      </c>
      <c r="B119" s="121" t="s">
        <v>516</v>
      </c>
      <c r="C119" s="121" t="s">
        <v>518</v>
      </c>
      <c r="D119" s="114" t="s">
        <v>23</v>
      </c>
      <c r="E119" s="154"/>
      <c r="F119" s="259" t="str">
        <f t="shared" si="14"/>
        <v>け１０</v>
      </c>
      <c r="G119" s="114" t="str">
        <f t="shared" si="15"/>
        <v>朝日智美</v>
      </c>
      <c r="H119" s="114" t="s">
        <v>844</v>
      </c>
      <c r="I119" s="122" t="s">
        <v>6</v>
      </c>
      <c r="J119" s="120">
        <v>1983</v>
      </c>
      <c r="K119" s="119">
        <f t="shared" si="17"/>
        <v>43</v>
      </c>
      <c r="L119" s="114" t="str">
        <f t="shared" si="16"/>
        <v>OK</v>
      </c>
      <c r="M119" s="114" t="s">
        <v>181</v>
      </c>
      <c r="N119" s="109"/>
    </row>
    <row r="120" spans="1:14" s="35" customFormat="1" ht="15">
      <c r="A120" s="140" t="s">
        <v>171</v>
      </c>
      <c r="B120" s="140" t="s">
        <v>519</v>
      </c>
      <c r="C120" s="115" t="s">
        <v>520</v>
      </c>
      <c r="D120" s="114" t="s">
        <v>23</v>
      </c>
      <c r="E120" s="154"/>
      <c r="F120" s="259" t="str">
        <f t="shared" si="14"/>
        <v>け１１</v>
      </c>
      <c r="G120" s="114" t="str">
        <f t="shared" si="15"/>
        <v>本多勇輝</v>
      </c>
      <c r="H120" s="114" t="s">
        <v>844</v>
      </c>
      <c r="I120" s="115" t="s">
        <v>4</v>
      </c>
      <c r="J120" s="120">
        <v>1989</v>
      </c>
      <c r="K120" s="119">
        <f t="shared" si="17"/>
        <v>37</v>
      </c>
      <c r="L120" s="114" t="str">
        <f t="shared" si="16"/>
        <v>OK</v>
      </c>
      <c r="M120" s="114" t="s">
        <v>128</v>
      </c>
      <c r="N120" s="109"/>
    </row>
    <row r="121" spans="1:14" s="35" customFormat="1" ht="15">
      <c r="A121" s="140" t="s">
        <v>173</v>
      </c>
      <c r="B121" s="140" t="s">
        <v>522</v>
      </c>
      <c r="C121" s="115" t="s">
        <v>523</v>
      </c>
      <c r="D121" s="114" t="s">
        <v>23</v>
      </c>
      <c r="E121" s="154"/>
      <c r="F121" s="259" t="str">
        <f t="shared" si="14"/>
        <v>け１２</v>
      </c>
      <c r="G121" s="114" t="str">
        <f t="shared" si="15"/>
        <v>堤泰彦</v>
      </c>
      <c r="H121" s="114" t="s">
        <v>844</v>
      </c>
      <c r="I121" s="115" t="s">
        <v>4</v>
      </c>
      <c r="J121" s="118">
        <v>1987</v>
      </c>
      <c r="K121" s="119">
        <f t="shared" si="17"/>
        <v>39</v>
      </c>
      <c r="L121" s="114" t="str">
        <f t="shared" si="16"/>
        <v>OK</v>
      </c>
      <c r="M121" s="263" t="s">
        <v>504</v>
      </c>
      <c r="N121" s="109"/>
    </row>
    <row r="122" spans="1:14" s="35" customFormat="1" ht="15">
      <c r="A122" s="140" t="s">
        <v>174</v>
      </c>
      <c r="B122" s="140" t="s">
        <v>524</v>
      </c>
      <c r="C122" s="115" t="s">
        <v>525</v>
      </c>
      <c r="D122" s="114" t="s">
        <v>23</v>
      </c>
      <c r="E122" s="124"/>
      <c r="F122" s="259" t="str">
        <f t="shared" si="14"/>
        <v>け１３</v>
      </c>
      <c r="G122" s="114" t="str">
        <f t="shared" si="15"/>
        <v>新谷良</v>
      </c>
      <c r="H122" s="114" t="s">
        <v>844</v>
      </c>
      <c r="I122" s="115" t="s">
        <v>4</v>
      </c>
      <c r="J122" s="118">
        <v>1984</v>
      </c>
      <c r="K122" s="119">
        <f t="shared" si="17"/>
        <v>42</v>
      </c>
      <c r="L122" s="114" t="str">
        <f t="shared" si="16"/>
        <v>OK</v>
      </c>
      <c r="M122" s="264" t="s">
        <v>526</v>
      </c>
      <c r="N122" s="109"/>
    </row>
    <row r="123" spans="1:14" s="35" customFormat="1" ht="15">
      <c r="A123" s="140" t="s">
        <v>175</v>
      </c>
      <c r="B123" s="140" t="s">
        <v>847</v>
      </c>
      <c r="C123" s="140" t="s">
        <v>848</v>
      </c>
      <c r="D123" s="114" t="s">
        <v>23</v>
      </c>
      <c r="E123" s="154"/>
      <c r="F123" s="259" t="str">
        <f t="shared" si="14"/>
        <v>け１４</v>
      </c>
      <c r="G123" s="114" t="str">
        <f t="shared" si="15"/>
        <v>川上駿亮</v>
      </c>
      <c r="H123" s="114" t="s">
        <v>844</v>
      </c>
      <c r="I123" s="115" t="s">
        <v>4</v>
      </c>
      <c r="J123" s="120">
        <v>1997</v>
      </c>
      <c r="K123" s="119">
        <f t="shared" si="17"/>
        <v>29</v>
      </c>
      <c r="L123" s="114" t="str">
        <f t="shared" si="16"/>
        <v>OK</v>
      </c>
      <c r="M123" s="122" t="s">
        <v>2</v>
      </c>
      <c r="N123" s="109"/>
    </row>
    <row r="124" spans="1:14" s="35" customFormat="1" ht="15">
      <c r="A124" s="140" t="s">
        <v>176</v>
      </c>
      <c r="B124" s="140" t="s">
        <v>168</v>
      </c>
      <c r="C124" s="114" t="s">
        <v>849</v>
      </c>
      <c r="D124" s="115" t="s">
        <v>23</v>
      </c>
      <c r="E124" s="154"/>
      <c r="F124" s="259" t="str">
        <f t="shared" si="14"/>
        <v>け１５</v>
      </c>
      <c r="G124" s="114" t="str">
        <f t="shared" si="15"/>
        <v>上村悠大</v>
      </c>
      <c r="H124" s="114" t="s">
        <v>844</v>
      </c>
      <c r="I124" s="115" t="s">
        <v>4</v>
      </c>
      <c r="J124" s="120">
        <v>2001</v>
      </c>
      <c r="K124" s="119">
        <f t="shared" si="17"/>
        <v>25</v>
      </c>
      <c r="L124" s="114" t="str">
        <f t="shared" si="16"/>
        <v>OK</v>
      </c>
      <c r="M124" s="114" t="s">
        <v>126</v>
      </c>
      <c r="N124" s="109"/>
    </row>
    <row r="125" spans="1:14" s="35" customFormat="1" ht="15">
      <c r="A125" s="140" t="s">
        <v>177</v>
      </c>
      <c r="B125" s="121" t="s">
        <v>501</v>
      </c>
      <c r="C125" s="121" t="s">
        <v>527</v>
      </c>
      <c r="D125" s="115" t="s">
        <v>23</v>
      </c>
      <c r="E125" s="154"/>
      <c r="F125" s="259" t="str">
        <f t="shared" si="14"/>
        <v>け１６</v>
      </c>
      <c r="G125" s="114" t="str">
        <f t="shared" si="15"/>
        <v>森彩</v>
      </c>
      <c r="H125" s="114" t="s">
        <v>844</v>
      </c>
      <c r="I125" s="121" t="s">
        <v>499</v>
      </c>
      <c r="J125" s="120">
        <v>1977</v>
      </c>
      <c r="K125" s="119">
        <f t="shared" si="17"/>
        <v>49</v>
      </c>
      <c r="L125" s="114" t="str">
        <f t="shared" si="16"/>
        <v>OK</v>
      </c>
      <c r="M125" s="114" t="s">
        <v>1</v>
      </c>
      <c r="N125" s="109"/>
    </row>
    <row r="126" spans="1:14" s="35" customFormat="1" ht="15">
      <c r="A126" s="140" t="s">
        <v>178</v>
      </c>
      <c r="B126" s="124" t="s">
        <v>850</v>
      </c>
      <c r="C126" s="124" t="s">
        <v>851</v>
      </c>
      <c r="D126" s="115" t="s">
        <v>23</v>
      </c>
      <c r="E126" s="154"/>
      <c r="F126" s="259" t="str">
        <f t="shared" si="14"/>
        <v>け１７</v>
      </c>
      <c r="G126" s="114" t="str">
        <f t="shared" si="15"/>
        <v>田處浩壱</v>
      </c>
      <c r="H126" s="114" t="s">
        <v>844</v>
      </c>
      <c r="I126" s="115" t="s">
        <v>4</v>
      </c>
      <c r="J126" s="123">
        <v>1976</v>
      </c>
      <c r="K126" s="119">
        <f t="shared" si="17"/>
        <v>50</v>
      </c>
      <c r="L126" s="114" t="str">
        <f t="shared" si="16"/>
        <v>OK</v>
      </c>
      <c r="M126" s="124" t="s">
        <v>608</v>
      </c>
      <c r="N126" s="109"/>
    </row>
    <row r="127" spans="1:14" s="35" customFormat="1" ht="15">
      <c r="A127" s="140" t="s">
        <v>179</v>
      </c>
      <c r="B127" s="124" t="s">
        <v>852</v>
      </c>
      <c r="C127" s="124" t="s">
        <v>853</v>
      </c>
      <c r="D127" s="115" t="s">
        <v>23</v>
      </c>
      <c r="E127" s="154"/>
      <c r="F127" s="259" t="str">
        <f t="shared" si="14"/>
        <v>け１８</v>
      </c>
      <c r="G127" s="114" t="str">
        <f t="shared" si="15"/>
        <v>入江和彦</v>
      </c>
      <c r="H127" s="114" t="s">
        <v>844</v>
      </c>
      <c r="I127" s="115" t="s">
        <v>4</v>
      </c>
      <c r="J127" s="123">
        <v>1977</v>
      </c>
      <c r="K127" s="119">
        <f t="shared" si="17"/>
        <v>49</v>
      </c>
      <c r="L127" s="114" t="str">
        <f t="shared" si="16"/>
        <v>OK</v>
      </c>
      <c r="M127" s="124" t="s">
        <v>573</v>
      </c>
      <c r="N127" s="109"/>
    </row>
    <row r="128" spans="1:14" s="35" customFormat="1" ht="15">
      <c r="A128" s="140" t="s">
        <v>180</v>
      </c>
      <c r="B128" s="124" t="s">
        <v>691</v>
      </c>
      <c r="C128" s="124" t="s">
        <v>854</v>
      </c>
      <c r="D128" s="115" t="s">
        <v>23</v>
      </c>
      <c r="E128" s="154"/>
      <c r="F128" s="259" t="str">
        <f t="shared" si="14"/>
        <v>け１９</v>
      </c>
      <c r="G128" s="114" t="str">
        <f t="shared" si="15"/>
        <v>中島平喜</v>
      </c>
      <c r="H128" s="114" t="s">
        <v>844</v>
      </c>
      <c r="I128" s="115" t="s">
        <v>4</v>
      </c>
      <c r="J128" s="123">
        <v>1981</v>
      </c>
      <c r="K128" s="119">
        <f t="shared" si="17"/>
        <v>45</v>
      </c>
      <c r="L128" s="114" t="str">
        <f t="shared" si="16"/>
        <v>OK</v>
      </c>
      <c r="M128" s="124" t="s">
        <v>573</v>
      </c>
      <c r="N128" s="109"/>
    </row>
    <row r="129" spans="1:14" s="35" customFormat="1" ht="15">
      <c r="A129" s="140" t="s">
        <v>182</v>
      </c>
      <c r="B129" s="124" t="s">
        <v>855</v>
      </c>
      <c r="C129" s="124" t="s">
        <v>856</v>
      </c>
      <c r="D129" s="115" t="s">
        <v>23</v>
      </c>
      <c r="E129" s="154"/>
      <c r="F129" s="259" t="str">
        <f t="shared" si="14"/>
        <v>け２０</v>
      </c>
      <c r="G129" s="114" t="str">
        <f t="shared" si="15"/>
        <v>田畑博光</v>
      </c>
      <c r="H129" s="114" t="s">
        <v>844</v>
      </c>
      <c r="I129" s="115" t="s">
        <v>4</v>
      </c>
      <c r="J129" s="123">
        <v>1980</v>
      </c>
      <c r="K129" s="119">
        <f t="shared" si="17"/>
        <v>46</v>
      </c>
      <c r="L129" s="114" t="str">
        <f t="shared" si="16"/>
        <v>OK</v>
      </c>
      <c r="M129" s="124" t="s">
        <v>595</v>
      </c>
      <c r="N129" s="109"/>
    </row>
    <row r="130" spans="1:14" s="35" customFormat="1" ht="15">
      <c r="A130" s="140" t="s">
        <v>183</v>
      </c>
      <c r="B130" s="126" t="s">
        <v>855</v>
      </c>
      <c r="C130" s="126" t="s">
        <v>857</v>
      </c>
      <c r="D130" s="115" t="s">
        <v>23</v>
      </c>
      <c r="E130" s="154"/>
      <c r="F130" s="259" t="str">
        <f t="shared" si="14"/>
        <v>け２１</v>
      </c>
      <c r="G130" s="114" t="str">
        <f t="shared" si="15"/>
        <v>田畑千鶴</v>
      </c>
      <c r="H130" s="114" t="s">
        <v>844</v>
      </c>
      <c r="I130" s="121" t="s">
        <v>499</v>
      </c>
      <c r="J130" s="123">
        <v>1978</v>
      </c>
      <c r="K130" s="119">
        <f t="shared" si="17"/>
        <v>48</v>
      </c>
      <c r="L130" s="114" t="str">
        <f t="shared" si="16"/>
        <v>OK</v>
      </c>
      <c r="M130" s="124" t="s">
        <v>595</v>
      </c>
      <c r="N130" s="109"/>
    </row>
    <row r="131" spans="1:14" s="35" customFormat="1" ht="15">
      <c r="A131" s="140" t="s">
        <v>184</v>
      </c>
      <c r="B131" s="124" t="s">
        <v>548</v>
      </c>
      <c r="C131" s="124" t="s">
        <v>858</v>
      </c>
      <c r="D131" s="115" t="s">
        <v>23</v>
      </c>
      <c r="E131" s="154"/>
      <c r="F131" s="259" t="str">
        <f t="shared" si="14"/>
        <v>け２２</v>
      </c>
      <c r="G131" s="124" t="str">
        <f t="shared" si="15"/>
        <v>中西勇夫</v>
      </c>
      <c r="H131" s="114" t="s">
        <v>844</v>
      </c>
      <c r="I131" s="115" t="s">
        <v>4</v>
      </c>
      <c r="J131" s="123">
        <v>1985</v>
      </c>
      <c r="K131" s="119">
        <f t="shared" si="17"/>
        <v>41</v>
      </c>
      <c r="L131" s="114" t="str">
        <f t="shared" si="16"/>
        <v>OK</v>
      </c>
      <c r="M131" s="122" t="s">
        <v>2</v>
      </c>
      <c r="N131" s="109"/>
    </row>
    <row r="132" spans="1:14" s="35" customFormat="1" ht="15">
      <c r="A132" s="140" t="s">
        <v>859</v>
      </c>
      <c r="B132" s="124" t="s">
        <v>860</v>
      </c>
      <c r="C132" s="124" t="s">
        <v>861</v>
      </c>
      <c r="D132" s="115" t="s">
        <v>23</v>
      </c>
      <c r="E132" s="154"/>
      <c r="F132" s="259" t="str">
        <f t="shared" si="14"/>
        <v>け２３</v>
      </c>
      <c r="G132" s="124" t="str">
        <f t="shared" si="15"/>
        <v>佐々木優</v>
      </c>
      <c r="H132" s="114" t="s">
        <v>844</v>
      </c>
      <c r="I132" s="115" t="s">
        <v>4</v>
      </c>
      <c r="J132" s="118">
        <v>2000</v>
      </c>
      <c r="K132" s="119">
        <f t="shared" si="17"/>
        <v>26</v>
      </c>
      <c r="L132" s="114" t="str">
        <f t="shared" si="16"/>
        <v>OK</v>
      </c>
      <c r="M132" s="114" t="s">
        <v>503</v>
      </c>
      <c r="N132" s="109"/>
    </row>
    <row r="133" spans="1:14" s="35" customFormat="1" ht="15">
      <c r="A133" s="140" t="s">
        <v>862</v>
      </c>
      <c r="B133" s="124" t="s">
        <v>691</v>
      </c>
      <c r="C133" s="124" t="s">
        <v>692</v>
      </c>
      <c r="D133" s="115" t="s">
        <v>23</v>
      </c>
      <c r="E133" s="154"/>
      <c r="F133" s="259" t="str">
        <f t="shared" si="14"/>
        <v>け２４</v>
      </c>
      <c r="G133" s="124" t="str">
        <f t="shared" si="15"/>
        <v>中島康之</v>
      </c>
      <c r="H133" s="114" t="s">
        <v>844</v>
      </c>
      <c r="I133" s="115" t="s">
        <v>4</v>
      </c>
      <c r="J133" s="123">
        <v>1980</v>
      </c>
      <c r="K133" s="240">
        <f t="shared" si="17"/>
        <v>46</v>
      </c>
      <c r="L133" s="114" t="str">
        <f t="shared" si="16"/>
        <v>OK</v>
      </c>
      <c r="M133" s="122" t="s">
        <v>2</v>
      </c>
      <c r="N133" s="109"/>
    </row>
    <row r="134" spans="1:14" s="35" customFormat="1" ht="15">
      <c r="A134" s="140" t="s">
        <v>863</v>
      </c>
      <c r="B134" s="124" t="s">
        <v>864</v>
      </c>
      <c r="C134" s="124" t="s">
        <v>865</v>
      </c>
      <c r="D134" s="115" t="s">
        <v>23</v>
      </c>
      <c r="E134" s="154"/>
      <c r="F134" s="259" t="str">
        <f t="shared" si="14"/>
        <v>け２５</v>
      </c>
      <c r="G134" s="124" t="str">
        <f t="shared" si="15"/>
        <v>山口希子</v>
      </c>
      <c r="H134" s="114" t="s">
        <v>844</v>
      </c>
      <c r="I134" s="121" t="s">
        <v>499</v>
      </c>
      <c r="J134" s="123">
        <v>2014</v>
      </c>
      <c r="K134" s="240">
        <f t="shared" si="17"/>
        <v>12</v>
      </c>
      <c r="L134" s="114" t="str">
        <f t="shared" si="16"/>
        <v>OK</v>
      </c>
      <c r="M134" s="122" t="s">
        <v>2</v>
      </c>
      <c r="N134" s="109"/>
    </row>
    <row r="135" spans="1:14" s="35" customFormat="1" ht="15">
      <c r="A135" s="140" t="s">
        <v>866</v>
      </c>
      <c r="B135" s="265" t="s">
        <v>867</v>
      </c>
      <c r="C135" s="124" t="s">
        <v>868</v>
      </c>
      <c r="D135" s="115" t="s">
        <v>23</v>
      </c>
      <c r="E135" s="154"/>
      <c r="F135" s="259" t="str">
        <f t="shared" si="14"/>
        <v>け２６</v>
      </c>
      <c r="G135" s="124" t="str">
        <f t="shared" si="15"/>
        <v>𠮷越洋一</v>
      </c>
      <c r="H135" s="114" t="s">
        <v>844</v>
      </c>
      <c r="I135" s="115" t="s">
        <v>4</v>
      </c>
      <c r="J135" s="123">
        <v>1977</v>
      </c>
      <c r="K135" s="240">
        <f t="shared" si="17"/>
        <v>49</v>
      </c>
      <c r="L135" s="114" t="str">
        <f t="shared" si="16"/>
        <v>OK</v>
      </c>
      <c r="M135" s="114" t="s">
        <v>595</v>
      </c>
      <c r="N135" s="109"/>
    </row>
    <row r="136" spans="1:14" s="35" customFormat="1" ht="15">
      <c r="A136" s="140" t="s">
        <v>869</v>
      </c>
      <c r="B136" s="266" t="s">
        <v>870</v>
      </c>
      <c r="C136" s="126" t="s">
        <v>871</v>
      </c>
      <c r="D136" s="115" t="s">
        <v>23</v>
      </c>
      <c r="E136" s="154"/>
      <c r="F136" s="259" t="str">
        <f t="shared" si="14"/>
        <v>け２７</v>
      </c>
      <c r="G136" s="124" t="str">
        <f t="shared" si="15"/>
        <v>稲岡沙良</v>
      </c>
      <c r="H136" s="114" t="s">
        <v>844</v>
      </c>
      <c r="I136" s="121" t="s">
        <v>499</v>
      </c>
      <c r="J136" s="123">
        <v>2012</v>
      </c>
      <c r="K136" s="240">
        <f t="shared" si="17"/>
        <v>14</v>
      </c>
      <c r="L136" s="114" t="str">
        <f t="shared" si="16"/>
        <v>OK</v>
      </c>
      <c r="M136" s="122" t="s">
        <v>2</v>
      </c>
      <c r="N136" s="109"/>
    </row>
    <row r="137" spans="1:14" s="35" customFormat="1" ht="15">
      <c r="A137" s="137"/>
      <c r="B137" s="137">
        <v>5</v>
      </c>
      <c r="C137" s="137"/>
      <c r="D137" s="129" t="s">
        <v>872</v>
      </c>
      <c r="E137" s="130"/>
      <c r="F137" s="131"/>
      <c r="G137" s="127"/>
      <c r="H137" s="129"/>
      <c r="I137" s="137"/>
      <c r="J137" s="132"/>
      <c r="K137" s="133" t="str">
        <f t="shared" si="17"/>
        <v/>
      </c>
      <c r="L137" s="131"/>
      <c r="M137" s="128"/>
      <c r="N137" s="109"/>
    </row>
    <row r="138" spans="1:14" s="35" customFormat="1" ht="15">
      <c r="A138" s="124" t="s">
        <v>716</v>
      </c>
      <c r="B138" s="115" t="s">
        <v>873</v>
      </c>
      <c r="C138" s="115" t="s">
        <v>874</v>
      </c>
      <c r="D138" s="115" t="s">
        <v>709</v>
      </c>
      <c r="E138" s="116"/>
      <c r="F138" s="114" t="str">
        <f t="shared" ref="F138:F171" si="18">A138</f>
        <v>き０１</v>
      </c>
      <c r="G138" s="114" t="str">
        <f>B138&amp;C138</f>
        <v>荒浪順次</v>
      </c>
      <c r="H138" s="114" t="str">
        <f t="shared" ref="H138:H172" si="19">D138</f>
        <v>京セラTC</v>
      </c>
      <c r="I138" s="114" t="s">
        <v>457</v>
      </c>
      <c r="J138" s="146">
        <v>1977</v>
      </c>
      <c r="K138" s="119">
        <f>IF(J138="","",(2026-J138))</f>
        <v>49</v>
      </c>
      <c r="L138" s="114" t="str">
        <f t="shared" ref="L138:L171" si="20">IF(G138="","",IF(COUNTIF($G$4:$G$108,G138)&gt;1,"2重登録","OK"))</f>
        <v>OK</v>
      </c>
      <c r="M138" s="120" t="s">
        <v>530</v>
      </c>
      <c r="N138" s="109"/>
    </row>
    <row r="139" spans="1:14" s="35" customFormat="1" ht="15">
      <c r="A139" s="124" t="s">
        <v>129</v>
      </c>
      <c r="B139" s="114" t="s">
        <v>531</v>
      </c>
      <c r="C139" s="114" t="s">
        <v>316</v>
      </c>
      <c r="D139" s="115" t="s">
        <v>709</v>
      </c>
      <c r="E139" s="116"/>
      <c r="F139" s="114" t="str">
        <f t="shared" si="18"/>
        <v>き０２</v>
      </c>
      <c r="G139" s="114" t="str">
        <f t="shared" ref="G139:G171" si="21">B139&amp;C139</f>
        <v>井澤　匡志</v>
      </c>
      <c r="H139" s="114" t="str">
        <f t="shared" si="19"/>
        <v>京セラTC</v>
      </c>
      <c r="I139" s="114" t="s">
        <v>457</v>
      </c>
      <c r="J139" s="256">
        <v>1967</v>
      </c>
      <c r="K139" s="119">
        <f t="shared" ref="K139:K204" si="22">IF(J139="","",(2026-J139))</f>
        <v>59</v>
      </c>
      <c r="L139" s="114" t="str">
        <f t="shared" si="20"/>
        <v>OK</v>
      </c>
      <c r="M139" s="267" t="s">
        <v>532</v>
      </c>
      <c r="N139" s="109"/>
    </row>
    <row r="140" spans="1:14" s="35" customFormat="1" ht="15">
      <c r="A140" s="124" t="s">
        <v>317</v>
      </c>
      <c r="B140" s="115" t="s">
        <v>875</v>
      </c>
      <c r="C140" s="115" t="s">
        <v>876</v>
      </c>
      <c r="D140" s="115" t="s">
        <v>709</v>
      </c>
      <c r="E140" s="116"/>
      <c r="F140" s="114" t="str">
        <f t="shared" si="18"/>
        <v>き０３</v>
      </c>
      <c r="G140" s="114" t="str">
        <f t="shared" si="21"/>
        <v>石井耶真斗</v>
      </c>
      <c r="H140" s="114" t="str">
        <f t="shared" si="19"/>
        <v>京セラTC</v>
      </c>
      <c r="I140" s="114" t="s">
        <v>457</v>
      </c>
      <c r="J140" s="256">
        <v>1995</v>
      </c>
      <c r="K140" s="119">
        <f t="shared" si="22"/>
        <v>31</v>
      </c>
      <c r="L140" s="114" t="str">
        <f t="shared" si="20"/>
        <v>OK</v>
      </c>
      <c r="M140" s="267" t="s">
        <v>532</v>
      </c>
      <c r="N140" s="109"/>
    </row>
    <row r="141" spans="1:14" s="35" customFormat="1" ht="15">
      <c r="A141" s="124" t="s">
        <v>130</v>
      </c>
      <c r="B141" s="114" t="s">
        <v>877</v>
      </c>
      <c r="C141" s="114" t="s">
        <v>878</v>
      </c>
      <c r="D141" s="115" t="s">
        <v>709</v>
      </c>
      <c r="E141" s="116"/>
      <c r="F141" s="114" t="str">
        <f t="shared" si="18"/>
        <v>き０４</v>
      </c>
      <c r="G141" s="114" t="str">
        <f t="shared" si="21"/>
        <v>石川和洋</v>
      </c>
      <c r="H141" s="114" t="str">
        <f t="shared" si="19"/>
        <v>京セラTC</v>
      </c>
      <c r="I141" s="114" t="s">
        <v>457</v>
      </c>
      <c r="J141" s="256">
        <v>1978</v>
      </c>
      <c r="K141" s="119">
        <f t="shared" si="22"/>
        <v>48</v>
      </c>
      <c r="L141" s="114" t="str">
        <f t="shared" si="20"/>
        <v>OK</v>
      </c>
      <c r="M141" s="120" t="s">
        <v>533</v>
      </c>
      <c r="N141" s="109"/>
    </row>
    <row r="142" spans="1:14" s="35" customFormat="1" ht="15">
      <c r="A142" s="124" t="s">
        <v>131</v>
      </c>
      <c r="B142" s="115" t="s">
        <v>879</v>
      </c>
      <c r="C142" s="115" t="s">
        <v>880</v>
      </c>
      <c r="D142" s="115" t="s">
        <v>709</v>
      </c>
      <c r="E142" s="116"/>
      <c r="F142" s="114" t="str">
        <f t="shared" si="18"/>
        <v>き０５</v>
      </c>
      <c r="G142" s="114" t="str">
        <f t="shared" si="21"/>
        <v>石田文彦</v>
      </c>
      <c r="H142" s="114" t="str">
        <f t="shared" si="19"/>
        <v>京セラTC</v>
      </c>
      <c r="I142" s="114" t="s">
        <v>457</v>
      </c>
      <c r="J142" s="256">
        <v>1993</v>
      </c>
      <c r="K142" s="119">
        <f t="shared" si="22"/>
        <v>33</v>
      </c>
      <c r="L142" s="114" t="str">
        <f t="shared" si="20"/>
        <v>OK</v>
      </c>
      <c r="M142" s="120" t="s">
        <v>529</v>
      </c>
      <c r="N142" s="109"/>
    </row>
    <row r="143" spans="1:14" s="35" customFormat="1" ht="15">
      <c r="A143" s="124" t="s">
        <v>132</v>
      </c>
      <c r="B143" s="115" t="s">
        <v>1294</v>
      </c>
      <c r="C143" s="115" t="s">
        <v>318</v>
      </c>
      <c r="D143" s="115" t="s">
        <v>709</v>
      </c>
      <c r="E143" s="116"/>
      <c r="F143" s="114" t="str">
        <f t="shared" si="18"/>
        <v>き０６</v>
      </c>
      <c r="G143" s="114" t="str">
        <f t="shared" si="21"/>
        <v>一色翼</v>
      </c>
      <c r="H143" s="114" t="str">
        <f t="shared" si="19"/>
        <v>京セラTC</v>
      </c>
      <c r="I143" s="114" t="s">
        <v>457</v>
      </c>
      <c r="J143" s="256">
        <v>1984</v>
      </c>
      <c r="K143" s="119">
        <f t="shared" si="22"/>
        <v>42</v>
      </c>
      <c r="L143" s="114" t="str">
        <f t="shared" si="20"/>
        <v>OK</v>
      </c>
      <c r="M143" s="267" t="s">
        <v>534</v>
      </c>
      <c r="N143" s="109"/>
    </row>
    <row r="144" spans="1:14" s="35" customFormat="1" ht="15">
      <c r="A144" s="124" t="s">
        <v>133</v>
      </c>
      <c r="B144" s="114" t="s">
        <v>20</v>
      </c>
      <c r="C144" s="114" t="s">
        <v>21</v>
      </c>
      <c r="D144" s="115" t="s">
        <v>709</v>
      </c>
      <c r="E144" s="116"/>
      <c r="F144" s="114" t="str">
        <f t="shared" si="18"/>
        <v>き０７</v>
      </c>
      <c r="G144" s="114" t="str">
        <f t="shared" si="21"/>
        <v>牛尾紳之介</v>
      </c>
      <c r="H144" s="114" t="str">
        <f t="shared" si="19"/>
        <v>京セラTC</v>
      </c>
      <c r="I144" s="114" t="s">
        <v>457</v>
      </c>
      <c r="J144" s="256">
        <v>1984</v>
      </c>
      <c r="K144" s="119">
        <f t="shared" si="22"/>
        <v>42</v>
      </c>
      <c r="L144" s="114" t="str">
        <f t="shared" si="20"/>
        <v>OK</v>
      </c>
      <c r="M144" s="267" t="s">
        <v>532</v>
      </c>
      <c r="N144" s="109"/>
    </row>
    <row r="145" spans="1:20" s="35" customFormat="1" ht="15">
      <c r="A145" s="124" t="s">
        <v>134</v>
      </c>
      <c r="B145" s="115" t="s">
        <v>10</v>
      </c>
      <c r="C145" s="115" t="s">
        <v>11</v>
      </c>
      <c r="D145" s="115" t="s">
        <v>709</v>
      </c>
      <c r="E145" s="116"/>
      <c r="F145" s="114" t="str">
        <f t="shared" si="18"/>
        <v>き０８</v>
      </c>
      <c r="G145" s="114" t="str">
        <f t="shared" si="21"/>
        <v>太田圭亮</v>
      </c>
      <c r="H145" s="114" t="str">
        <f t="shared" si="19"/>
        <v>京セラTC</v>
      </c>
      <c r="I145" s="114" t="s">
        <v>457</v>
      </c>
      <c r="J145" s="256">
        <v>1981</v>
      </c>
      <c r="K145" s="119">
        <f t="shared" si="22"/>
        <v>45</v>
      </c>
      <c r="L145" s="114" t="str">
        <f t="shared" si="20"/>
        <v>OK</v>
      </c>
      <c r="M145" s="120" t="s">
        <v>529</v>
      </c>
      <c r="N145" s="109"/>
    </row>
    <row r="146" spans="1:20" s="35" customFormat="1" ht="15">
      <c r="A146" s="124" t="s">
        <v>135</v>
      </c>
      <c r="B146" s="135" t="s">
        <v>881</v>
      </c>
      <c r="C146" s="135" t="s">
        <v>882</v>
      </c>
      <c r="D146" s="115" t="s">
        <v>709</v>
      </c>
      <c r="E146" s="116"/>
      <c r="F146" s="114" t="str">
        <f t="shared" si="18"/>
        <v>き０９</v>
      </c>
      <c r="G146" s="114" t="str">
        <f t="shared" si="21"/>
        <v>奥田司</v>
      </c>
      <c r="H146" s="114" t="str">
        <f t="shared" si="19"/>
        <v>京セラTC</v>
      </c>
      <c r="I146" s="114" t="s">
        <v>457</v>
      </c>
      <c r="J146" s="256">
        <v>1997</v>
      </c>
      <c r="K146" s="119">
        <f t="shared" si="22"/>
        <v>29</v>
      </c>
      <c r="L146" s="114" t="str">
        <f t="shared" si="20"/>
        <v>OK</v>
      </c>
      <c r="M146" s="267" t="s">
        <v>535</v>
      </c>
      <c r="N146" s="109"/>
    </row>
    <row r="147" spans="1:20" s="35" customFormat="1" ht="15">
      <c r="A147" s="124" t="s">
        <v>136</v>
      </c>
      <c r="B147" s="115" t="s">
        <v>883</v>
      </c>
      <c r="C147" s="115" t="s">
        <v>884</v>
      </c>
      <c r="D147" s="115" t="s">
        <v>709</v>
      </c>
      <c r="E147" s="116"/>
      <c r="F147" s="114" t="str">
        <f t="shared" si="18"/>
        <v>き１０</v>
      </c>
      <c r="G147" s="114" t="str">
        <f t="shared" si="21"/>
        <v>木村圭</v>
      </c>
      <c r="H147" s="114" t="str">
        <f t="shared" si="19"/>
        <v>京セラTC</v>
      </c>
      <c r="I147" s="114" t="s">
        <v>457</v>
      </c>
      <c r="J147" s="146">
        <v>1968</v>
      </c>
      <c r="K147" s="119">
        <f t="shared" si="22"/>
        <v>58</v>
      </c>
      <c r="L147" s="114" t="str">
        <f t="shared" si="20"/>
        <v>OK</v>
      </c>
      <c r="M147" s="120" t="s">
        <v>536</v>
      </c>
      <c r="N147" s="109"/>
    </row>
    <row r="148" spans="1:20" s="35" customFormat="1" ht="15">
      <c r="A148" s="124" t="s">
        <v>137</v>
      </c>
      <c r="B148" s="115" t="s">
        <v>885</v>
      </c>
      <c r="C148" s="115" t="s">
        <v>886</v>
      </c>
      <c r="D148" s="115" t="s">
        <v>709</v>
      </c>
      <c r="E148" s="116"/>
      <c r="F148" s="114" t="str">
        <f t="shared" si="18"/>
        <v>き１１</v>
      </c>
      <c r="G148" s="114" t="str">
        <f t="shared" si="21"/>
        <v>栗山飛鳥</v>
      </c>
      <c r="H148" s="114" t="str">
        <f t="shared" si="19"/>
        <v>京セラTC</v>
      </c>
      <c r="I148" s="114" t="s">
        <v>457</v>
      </c>
      <c r="J148" s="256">
        <v>1997</v>
      </c>
      <c r="K148" s="119">
        <f t="shared" si="22"/>
        <v>29</v>
      </c>
      <c r="L148" s="114" t="str">
        <f t="shared" si="20"/>
        <v>OK</v>
      </c>
      <c r="M148" s="267" t="s">
        <v>534</v>
      </c>
      <c r="N148" s="109"/>
    </row>
    <row r="149" spans="1:20" s="35" customFormat="1" ht="15">
      <c r="A149" s="124" t="s">
        <v>138</v>
      </c>
      <c r="B149" s="115" t="s">
        <v>320</v>
      </c>
      <c r="C149" s="115" t="s">
        <v>321</v>
      </c>
      <c r="D149" s="115" t="s">
        <v>709</v>
      </c>
      <c r="E149" s="116"/>
      <c r="F149" s="114" t="str">
        <f t="shared" si="18"/>
        <v>き１２</v>
      </c>
      <c r="G149" s="114" t="str">
        <f t="shared" si="21"/>
        <v>清水陽介</v>
      </c>
      <c r="H149" s="114" t="str">
        <f t="shared" si="19"/>
        <v>京セラTC</v>
      </c>
      <c r="I149" s="114" t="s">
        <v>457</v>
      </c>
      <c r="J149" s="256">
        <v>1991</v>
      </c>
      <c r="K149" s="119">
        <f t="shared" si="22"/>
        <v>35</v>
      </c>
      <c r="L149" s="114" t="str">
        <f t="shared" si="20"/>
        <v>OK</v>
      </c>
      <c r="M149" s="120" t="s">
        <v>537</v>
      </c>
      <c r="N149" s="109"/>
    </row>
    <row r="150" spans="1:20" ht="15">
      <c r="A150" s="124" t="s">
        <v>139</v>
      </c>
      <c r="B150" s="114" t="s">
        <v>18</v>
      </c>
      <c r="C150" s="114" t="s">
        <v>19</v>
      </c>
      <c r="D150" s="115" t="s">
        <v>709</v>
      </c>
      <c r="E150" s="116"/>
      <c r="F150" s="114" t="str">
        <f t="shared" si="18"/>
        <v>き１３</v>
      </c>
      <c r="G150" s="114" t="str">
        <f t="shared" si="21"/>
        <v>曽我卓矢</v>
      </c>
      <c r="H150" s="114" t="str">
        <f t="shared" si="19"/>
        <v>京セラTC</v>
      </c>
      <c r="I150" s="114" t="s">
        <v>457</v>
      </c>
      <c r="J150" s="256">
        <v>1986</v>
      </c>
      <c r="K150" s="119">
        <f t="shared" si="22"/>
        <v>40</v>
      </c>
      <c r="L150" s="114" t="str">
        <f t="shared" si="20"/>
        <v>OK</v>
      </c>
      <c r="M150" s="120" t="s">
        <v>529</v>
      </c>
    </row>
    <row r="151" spans="1:20" ht="15">
      <c r="A151" s="124" t="s">
        <v>140</v>
      </c>
      <c r="B151" s="114" t="s">
        <v>887</v>
      </c>
      <c r="C151" s="114" t="s">
        <v>888</v>
      </c>
      <c r="D151" s="115" t="s">
        <v>709</v>
      </c>
      <c r="E151" s="116"/>
      <c r="F151" s="114" t="str">
        <f t="shared" si="18"/>
        <v>き１４</v>
      </c>
      <c r="G151" s="114" t="str">
        <f t="shared" si="21"/>
        <v>中尾慶太</v>
      </c>
      <c r="H151" s="114" t="str">
        <f t="shared" si="19"/>
        <v>京セラTC</v>
      </c>
      <c r="I151" s="114" t="s">
        <v>457</v>
      </c>
      <c r="J151" s="256">
        <v>1993</v>
      </c>
      <c r="K151" s="119">
        <f t="shared" si="22"/>
        <v>33</v>
      </c>
      <c r="L151" s="114" t="str">
        <f t="shared" si="20"/>
        <v>OK</v>
      </c>
      <c r="M151" s="120" t="s">
        <v>538</v>
      </c>
      <c r="T151" s="35"/>
    </row>
    <row r="152" spans="1:20" ht="15">
      <c r="A152" s="124" t="s">
        <v>141</v>
      </c>
      <c r="B152" s="114" t="s">
        <v>889</v>
      </c>
      <c r="C152" s="114" t="s">
        <v>890</v>
      </c>
      <c r="D152" s="115" t="s">
        <v>709</v>
      </c>
      <c r="E152" s="116"/>
      <c r="F152" s="114" t="str">
        <f t="shared" si="18"/>
        <v>き１５</v>
      </c>
      <c r="G152" s="114" t="str">
        <f t="shared" si="21"/>
        <v>仲田慶介</v>
      </c>
      <c r="H152" s="114" t="str">
        <f t="shared" si="19"/>
        <v>京セラTC</v>
      </c>
      <c r="I152" s="114" t="s">
        <v>457</v>
      </c>
      <c r="J152" s="256">
        <v>1996</v>
      </c>
      <c r="K152" s="119">
        <f t="shared" si="22"/>
        <v>30</v>
      </c>
      <c r="L152" s="114" t="str">
        <f t="shared" si="20"/>
        <v>OK</v>
      </c>
      <c r="M152" s="120" t="s">
        <v>539</v>
      </c>
      <c r="T152" s="35"/>
    </row>
    <row r="153" spans="1:20" ht="15">
      <c r="A153" s="124" t="s">
        <v>142</v>
      </c>
      <c r="B153" s="114" t="s">
        <v>891</v>
      </c>
      <c r="C153" s="114" t="s">
        <v>892</v>
      </c>
      <c r="D153" s="115" t="s">
        <v>709</v>
      </c>
      <c r="E153" s="116"/>
      <c r="F153" s="114" t="str">
        <f t="shared" si="18"/>
        <v>き１６</v>
      </c>
      <c r="G153" s="114" t="str">
        <f t="shared" si="21"/>
        <v>永田寛教</v>
      </c>
      <c r="H153" s="114" t="str">
        <f t="shared" si="19"/>
        <v>京セラTC</v>
      </c>
      <c r="I153" s="114" t="s">
        <v>457</v>
      </c>
      <c r="J153" s="256">
        <v>1981</v>
      </c>
      <c r="K153" s="119">
        <f t="shared" si="22"/>
        <v>45</v>
      </c>
      <c r="L153" s="114" t="str">
        <f t="shared" si="20"/>
        <v>OK</v>
      </c>
      <c r="M153" s="267" t="s">
        <v>532</v>
      </c>
      <c r="O153"/>
      <c r="P153"/>
      <c r="Q153"/>
    </row>
    <row r="154" spans="1:20" ht="15">
      <c r="A154" s="124" t="s">
        <v>143</v>
      </c>
      <c r="B154" s="115" t="s">
        <v>12</v>
      </c>
      <c r="C154" s="115" t="s">
        <v>13</v>
      </c>
      <c r="D154" s="115" t="s">
        <v>709</v>
      </c>
      <c r="E154" s="116"/>
      <c r="F154" s="114" t="str">
        <f t="shared" si="18"/>
        <v>き１７</v>
      </c>
      <c r="G154" s="114" t="str">
        <f t="shared" si="21"/>
        <v>馬場英年</v>
      </c>
      <c r="H154" s="114" t="str">
        <f t="shared" si="19"/>
        <v>京セラTC</v>
      </c>
      <c r="I154" s="114" t="s">
        <v>457</v>
      </c>
      <c r="J154" s="256">
        <v>1980</v>
      </c>
      <c r="K154" s="119">
        <f t="shared" si="22"/>
        <v>46</v>
      </c>
      <c r="L154" s="114" t="str">
        <f t="shared" si="20"/>
        <v>OK</v>
      </c>
      <c r="M154" s="267" t="s">
        <v>532</v>
      </c>
      <c r="O154"/>
      <c r="P154"/>
      <c r="Q154"/>
    </row>
    <row r="155" spans="1:20" ht="15">
      <c r="A155" s="124" t="s">
        <v>144</v>
      </c>
      <c r="B155" s="121" t="s">
        <v>893</v>
      </c>
      <c r="C155" s="121" t="s">
        <v>894</v>
      </c>
      <c r="D155" s="115" t="s">
        <v>709</v>
      </c>
      <c r="E155" s="116"/>
      <c r="F155" s="114" t="str">
        <f t="shared" si="18"/>
        <v>き１８</v>
      </c>
      <c r="G155" s="114" t="str">
        <f t="shared" si="21"/>
        <v>濵口里穂</v>
      </c>
      <c r="H155" s="114" t="str">
        <f t="shared" si="19"/>
        <v>京セラTC</v>
      </c>
      <c r="I155" s="121" t="s">
        <v>499</v>
      </c>
      <c r="J155" s="256">
        <v>1993</v>
      </c>
      <c r="K155" s="119">
        <f t="shared" si="22"/>
        <v>33</v>
      </c>
      <c r="L155" s="114" t="str">
        <f t="shared" si="20"/>
        <v>OK</v>
      </c>
      <c r="M155" s="120" t="s">
        <v>540</v>
      </c>
      <c r="O155"/>
      <c r="P155"/>
      <c r="Q155"/>
    </row>
    <row r="156" spans="1:20" ht="15">
      <c r="A156" s="124" t="s">
        <v>145</v>
      </c>
      <c r="B156" s="124" t="s">
        <v>895</v>
      </c>
      <c r="C156" s="124" t="s">
        <v>896</v>
      </c>
      <c r="D156" s="115" t="s">
        <v>709</v>
      </c>
      <c r="E156" s="116"/>
      <c r="F156" s="114" t="str">
        <f t="shared" si="18"/>
        <v>き１９</v>
      </c>
      <c r="G156" s="114" t="str">
        <f t="shared" si="21"/>
        <v>平瀬俊介</v>
      </c>
      <c r="H156" s="114" t="str">
        <f t="shared" si="19"/>
        <v>京セラTC</v>
      </c>
      <c r="I156" s="114" t="s">
        <v>457</v>
      </c>
      <c r="J156" s="256">
        <v>1995</v>
      </c>
      <c r="K156" s="119">
        <f t="shared" si="22"/>
        <v>31</v>
      </c>
      <c r="L156" s="114" t="str">
        <f t="shared" si="20"/>
        <v>OK</v>
      </c>
      <c r="M156" s="267" t="s">
        <v>534</v>
      </c>
      <c r="O156"/>
      <c r="P156"/>
      <c r="Q156"/>
    </row>
    <row r="157" spans="1:20" ht="15">
      <c r="A157" s="124" t="s">
        <v>319</v>
      </c>
      <c r="B157" s="124" t="s">
        <v>8</v>
      </c>
      <c r="C157" s="124" t="s">
        <v>9</v>
      </c>
      <c r="D157" s="115" t="s">
        <v>709</v>
      </c>
      <c r="E157" s="116"/>
      <c r="F157" s="114" t="str">
        <f t="shared" si="18"/>
        <v>き２０</v>
      </c>
      <c r="G157" s="114" t="str">
        <f t="shared" si="21"/>
        <v>廣瀬智也</v>
      </c>
      <c r="H157" s="114" t="str">
        <f t="shared" si="19"/>
        <v>京セラTC</v>
      </c>
      <c r="I157" s="114" t="s">
        <v>457</v>
      </c>
      <c r="J157" s="256">
        <v>1977</v>
      </c>
      <c r="K157" s="119">
        <f t="shared" si="22"/>
        <v>49</v>
      </c>
      <c r="L157" s="114" t="str">
        <f t="shared" si="20"/>
        <v>OK</v>
      </c>
      <c r="M157" s="267" t="s">
        <v>534</v>
      </c>
      <c r="O157"/>
      <c r="P157"/>
      <c r="Q157"/>
    </row>
    <row r="158" spans="1:20" customFormat="1" ht="15">
      <c r="A158" s="124" t="s">
        <v>146</v>
      </c>
      <c r="B158" s="124" t="s">
        <v>897</v>
      </c>
      <c r="C158" s="124" t="s">
        <v>898</v>
      </c>
      <c r="D158" s="115" t="s">
        <v>709</v>
      </c>
      <c r="E158" s="116"/>
      <c r="F158" s="114" t="str">
        <f t="shared" si="18"/>
        <v>き２１</v>
      </c>
      <c r="G158" s="114" t="str">
        <f t="shared" si="21"/>
        <v>福島勇輔</v>
      </c>
      <c r="H158" s="114" t="str">
        <f t="shared" si="19"/>
        <v>京セラTC</v>
      </c>
      <c r="I158" s="114" t="s">
        <v>457</v>
      </c>
      <c r="J158" s="256">
        <v>1996</v>
      </c>
      <c r="K158" s="119">
        <f t="shared" si="22"/>
        <v>30</v>
      </c>
      <c r="L158" s="114" t="str">
        <f t="shared" si="20"/>
        <v>OK</v>
      </c>
      <c r="M158" s="120" t="s">
        <v>538</v>
      </c>
      <c r="N158" s="57"/>
    </row>
    <row r="159" spans="1:20" customFormat="1" ht="15">
      <c r="A159" s="124" t="s">
        <v>322</v>
      </c>
      <c r="B159" s="124" t="s">
        <v>899</v>
      </c>
      <c r="C159" s="124" t="s">
        <v>900</v>
      </c>
      <c r="D159" s="115" t="s">
        <v>709</v>
      </c>
      <c r="E159" s="116"/>
      <c r="F159" s="114" t="str">
        <f t="shared" si="18"/>
        <v>き２２</v>
      </c>
      <c r="G159" s="114" t="str">
        <f t="shared" si="21"/>
        <v>本宮智之</v>
      </c>
      <c r="H159" s="114" t="str">
        <f t="shared" si="19"/>
        <v>京セラTC</v>
      </c>
      <c r="I159" s="114" t="s">
        <v>457</v>
      </c>
      <c r="J159" s="256">
        <v>1999</v>
      </c>
      <c r="K159" s="119">
        <f t="shared" si="22"/>
        <v>27</v>
      </c>
      <c r="L159" s="114" t="str">
        <f t="shared" si="20"/>
        <v>OK</v>
      </c>
      <c r="M159" s="120" t="s">
        <v>538</v>
      </c>
      <c r="N159" s="57"/>
    </row>
    <row r="160" spans="1:20" customFormat="1" ht="15">
      <c r="A160" s="124" t="s">
        <v>147</v>
      </c>
      <c r="B160" s="124" t="s">
        <v>901</v>
      </c>
      <c r="C160" s="124" t="s">
        <v>902</v>
      </c>
      <c r="D160" s="115" t="s">
        <v>709</v>
      </c>
      <c r="E160" s="116"/>
      <c r="F160" s="114" t="str">
        <f t="shared" si="18"/>
        <v>き２３</v>
      </c>
      <c r="G160" s="114" t="str">
        <f t="shared" si="21"/>
        <v>松本拓大</v>
      </c>
      <c r="H160" s="114" t="str">
        <f t="shared" si="19"/>
        <v>京セラTC</v>
      </c>
      <c r="I160" s="114" t="s">
        <v>457</v>
      </c>
      <c r="J160" s="256">
        <v>2004</v>
      </c>
      <c r="K160" s="119">
        <f t="shared" si="22"/>
        <v>22</v>
      </c>
      <c r="L160" s="114" t="str">
        <f t="shared" si="20"/>
        <v>OK</v>
      </c>
      <c r="M160" s="267" t="s">
        <v>534</v>
      </c>
      <c r="N160" s="109"/>
    </row>
    <row r="161" spans="1:14" customFormat="1" ht="15">
      <c r="A161" s="124" t="s">
        <v>148</v>
      </c>
      <c r="B161" s="124" t="s">
        <v>16</v>
      </c>
      <c r="C161" s="124" t="s">
        <v>17</v>
      </c>
      <c r="D161" s="115" t="s">
        <v>709</v>
      </c>
      <c r="E161" s="116"/>
      <c r="F161" s="114" t="str">
        <f t="shared" si="18"/>
        <v>き２４</v>
      </c>
      <c r="G161" s="114" t="str">
        <f t="shared" si="21"/>
        <v>宮道祐介</v>
      </c>
      <c r="H161" s="114" t="str">
        <f t="shared" si="19"/>
        <v>京セラTC</v>
      </c>
      <c r="I161" s="114" t="s">
        <v>457</v>
      </c>
      <c r="J161" s="256">
        <v>1983</v>
      </c>
      <c r="K161" s="119">
        <f t="shared" si="22"/>
        <v>43</v>
      </c>
      <c r="L161" s="114" t="str">
        <f t="shared" si="20"/>
        <v>OK</v>
      </c>
      <c r="M161" s="120" t="s">
        <v>541</v>
      </c>
      <c r="N161" s="109"/>
    </row>
    <row r="162" spans="1:14" customFormat="1" ht="15">
      <c r="A162" s="124" t="s">
        <v>149</v>
      </c>
      <c r="B162" s="124" t="s">
        <v>14</v>
      </c>
      <c r="C162" s="124" t="s">
        <v>15</v>
      </c>
      <c r="D162" s="115" t="s">
        <v>709</v>
      </c>
      <c r="E162" s="116"/>
      <c r="F162" s="114" t="str">
        <f t="shared" si="18"/>
        <v>き２５</v>
      </c>
      <c r="G162" s="114" t="str">
        <f t="shared" si="21"/>
        <v>村尾彰了</v>
      </c>
      <c r="H162" s="114" t="str">
        <f t="shared" si="19"/>
        <v>京セラTC</v>
      </c>
      <c r="I162" s="114" t="s">
        <v>457</v>
      </c>
      <c r="J162" s="256">
        <v>1982</v>
      </c>
      <c r="K162" s="119">
        <f t="shared" si="22"/>
        <v>44</v>
      </c>
      <c r="L162" s="114" t="str">
        <f t="shared" si="20"/>
        <v>OK</v>
      </c>
      <c r="M162" s="120" t="s">
        <v>538</v>
      </c>
      <c r="N162" s="109"/>
    </row>
    <row r="163" spans="1:14" customFormat="1" ht="15">
      <c r="A163" s="124" t="s">
        <v>150</v>
      </c>
      <c r="B163" s="124" t="s">
        <v>323</v>
      </c>
      <c r="C163" s="124" t="s">
        <v>324</v>
      </c>
      <c r="D163" s="115" t="s">
        <v>709</v>
      </c>
      <c r="E163" s="116"/>
      <c r="F163" s="114" t="str">
        <f t="shared" si="18"/>
        <v>き２６</v>
      </c>
      <c r="G163" s="114" t="str">
        <f t="shared" si="21"/>
        <v>村西徹</v>
      </c>
      <c r="H163" s="114" t="str">
        <f t="shared" si="19"/>
        <v>京セラTC</v>
      </c>
      <c r="I163" s="114" t="s">
        <v>457</v>
      </c>
      <c r="J163" s="256">
        <v>1988</v>
      </c>
      <c r="K163" s="119">
        <f t="shared" si="22"/>
        <v>38</v>
      </c>
      <c r="L163" s="114" t="str">
        <f t="shared" si="20"/>
        <v>OK</v>
      </c>
      <c r="M163" s="120" t="s">
        <v>128</v>
      </c>
      <c r="N163" s="109"/>
    </row>
    <row r="164" spans="1:14" customFormat="1" ht="15">
      <c r="A164" s="124" t="s">
        <v>151</v>
      </c>
      <c r="B164" s="124" t="s">
        <v>903</v>
      </c>
      <c r="C164" s="124" t="s">
        <v>904</v>
      </c>
      <c r="D164" s="115" t="s">
        <v>709</v>
      </c>
      <c r="E164" s="116"/>
      <c r="F164" s="114" t="str">
        <f t="shared" si="18"/>
        <v>き２７</v>
      </c>
      <c r="G164" s="114" t="str">
        <f t="shared" si="21"/>
        <v>安武義剛</v>
      </c>
      <c r="H164" s="114" t="str">
        <f t="shared" si="19"/>
        <v>京セラTC</v>
      </c>
      <c r="I164" s="114" t="s">
        <v>457</v>
      </c>
      <c r="J164" s="256">
        <v>1990</v>
      </c>
      <c r="K164" s="119">
        <f t="shared" si="22"/>
        <v>36</v>
      </c>
      <c r="L164" s="114" t="str">
        <f t="shared" si="20"/>
        <v>OK</v>
      </c>
      <c r="M164" s="120" t="s">
        <v>539</v>
      </c>
      <c r="N164" s="109"/>
    </row>
    <row r="165" spans="1:14" customFormat="1" ht="15">
      <c r="A165" s="124" t="s">
        <v>152</v>
      </c>
      <c r="B165" s="124" t="s">
        <v>905</v>
      </c>
      <c r="C165" s="124" t="s">
        <v>906</v>
      </c>
      <c r="D165" s="115" t="s">
        <v>709</v>
      </c>
      <c r="E165" s="116"/>
      <c r="F165" s="114" t="str">
        <f t="shared" si="18"/>
        <v>き２８</v>
      </c>
      <c r="G165" s="114" t="str">
        <f t="shared" si="21"/>
        <v>山田修平</v>
      </c>
      <c r="H165" s="114" t="str">
        <f t="shared" si="19"/>
        <v>京セラTC</v>
      </c>
      <c r="I165" s="114" t="s">
        <v>457</v>
      </c>
      <c r="J165" s="256">
        <v>1988</v>
      </c>
      <c r="K165" s="119">
        <f t="shared" si="22"/>
        <v>38</v>
      </c>
      <c r="L165" s="114" t="str">
        <f t="shared" si="20"/>
        <v>OK</v>
      </c>
      <c r="M165" s="120" t="s">
        <v>538</v>
      </c>
      <c r="N165" s="109"/>
    </row>
    <row r="166" spans="1:14" customFormat="1" ht="15">
      <c r="A166" s="124" t="s">
        <v>153</v>
      </c>
      <c r="B166" s="124" t="s">
        <v>7</v>
      </c>
      <c r="C166" s="124" t="s">
        <v>325</v>
      </c>
      <c r="D166" s="115" t="s">
        <v>709</v>
      </c>
      <c r="E166" s="116"/>
      <c r="F166" s="114" t="str">
        <f t="shared" si="18"/>
        <v>き２９</v>
      </c>
      <c r="G166" s="114" t="str">
        <f t="shared" si="21"/>
        <v>山本和樹</v>
      </c>
      <c r="H166" s="114" t="str">
        <f t="shared" si="19"/>
        <v>京セラTC</v>
      </c>
      <c r="I166" s="114" t="s">
        <v>457</v>
      </c>
      <c r="J166" s="256">
        <v>1997</v>
      </c>
      <c r="K166" s="119">
        <f t="shared" si="22"/>
        <v>29</v>
      </c>
      <c r="L166" s="114" t="str">
        <f t="shared" si="20"/>
        <v>OK</v>
      </c>
      <c r="M166" s="120" t="s">
        <v>326</v>
      </c>
      <c r="N166" s="57"/>
    </row>
    <row r="167" spans="1:14" customFormat="1" ht="15">
      <c r="A167" s="124" t="s">
        <v>154</v>
      </c>
      <c r="B167" s="124" t="s">
        <v>907</v>
      </c>
      <c r="C167" s="124" t="s">
        <v>908</v>
      </c>
      <c r="D167" s="115" t="s">
        <v>709</v>
      </c>
      <c r="E167" s="239"/>
      <c r="F167" s="114" t="str">
        <f t="shared" si="18"/>
        <v>き３０</v>
      </c>
      <c r="G167" s="114" t="str">
        <f t="shared" si="21"/>
        <v>滝本照夫</v>
      </c>
      <c r="H167" s="114" t="str">
        <f t="shared" si="19"/>
        <v>京セラTC</v>
      </c>
      <c r="I167" s="114" t="s">
        <v>457</v>
      </c>
      <c r="J167" s="123">
        <v>1959</v>
      </c>
      <c r="K167" s="119">
        <f t="shared" si="22"/>
        <v>67</v>
      </c>
      <c r="L167" s="114" t="str">
        <f t="shared" si="20"/>
        <v>OK</v>
      </c>
      <c r="M167" s="267" t="s">
        <v>534</v>
      </c>
      <c r="N167" s="57"/>
    </row>
    <row r="168" spans="1:14" customFormat="1" ht="15">
      <c r="A168" s="124" t="s">
        <v>155</v>
      </c>
      <c r="B168" s="124" t="s">
        <v>909</v>
      </c>
      <c r="C168" s="124" t="s">
        <v>910</v>
      </c>
      <c r="D168" s="115" t="s">
        <v>709</v>
      </c>
      <c r="E168" s="239"/>
      <c r="F168" s="114" t="str">
        <f t="shared" si="18"/>
        <v>き３１</v>
      </c>
      <c r="G168" s="114" t="str">
        <f t="shared" si="21"/>
        <v>岩崎開</v>
      </c>
      <c r="H168" s="114" t="str">
        <f t="shared" si="19"/>
        <v>京セラTC</v>
      </c>
      <c r="I168" s="114" t="s">
        <v>4</v>
      </c>
      <c r="J168" s="123">
        <v>2001</v>
      </c>
      <c r="K168" s="119">
        <f t="shared" si="22"/>
        <v>25</v>
      </c>
      <c r="L168" s="114" t="str">
        <f t="shared" si="20"/>
        <v>OK</v>
      </c>
      <c r="M168" s="120" t="s">
        <v>608</v>
      </c>
      <c r="N168" s="57"/>
    </row>
    <row r="169" spans="1:14" customFormat="1" ht="15">
      <c r="A169" s="124" t="s">
        <v>156</v>
      </c>
      <c r="B169" s="124" t="s">
        <v>911</v>
      </c>
      <c r="C169" s="124" t="s">
        <v>912</v>
      </c>
      <c r="D169" s="115" t="s">
        <v>709</v>
      </c>
      <c r="E169" s="239"/>
      <c r="F169" s="114" t="str">
        <f t="shared" si="18"/>
        <v>き３２</v>
      </c>
      <c r="G169" s="114" t="str">
        <f t="shared" si="21"/>
        <v>狩野雅斗</v>
      </c>
      <c r="H169" s="114" t="str">
        <f t="shared" si="19"/>
        <v>京セラTC</v>
      </c>
      <c r="I169" s="114" t="s">
        <v>4</v>
      </c>
      <c r="J169" s="123">
        <v>1984</v>
      </c>
      <c r="K169" s="119">
        <f t="shared" si="22"/>
        <v>42</v>
      </c>
      <c r="L169" s="114" t="str">
        <f t="shared" si="20"/>
        <v>OK</v>
      </c>
      <c r="M169" s="120" t="s">
        <v>573</v>
      </c>
      <c r="N169" s="57"/>
    </row>
    <row r="170" spans="1:14" customFormat="1" ht="15">
      <c r="A170" s="124" t="s">
        <v>157</v>
      </c>
      <c r="B170" s="124" t="s">
        <v>913</v>
      </c>
      <c r="C170" s="124" t="s">
        <v>914</v>
      </c>
      <c r="D170" s="115" t="s">
        <v>709</v>
      </c>
      <c r="E170" s="239"/>
      <c r="F170" s="114" t="str">
        <f t="shared" si="18"/>
        <v>き３３</v>
      </c>
      <c r="G170" s="114" t="str">
        <f t="shared" si="21"/>
        <v>西岡庸介</v>
      </c>
      <c r="H170" s="114" t="str">
        <f t="shared" si="19"/>
        <v>京セラTC</v>
      </c>
      <c r="I170" s="114" t="s">
        <v>4</v>
      </c>
      <c r="J170" s="123">
        <v>1983</v>
      </c>
      <c r="K170" s="119">
        <f t="shared" si="22"/>
        <v>43</v>
      </c>
      <c r="L170" s="114" t="str">
        <f t="shared" si="20"/>
        <v>OK</v>
      </c>
      <c r="M170" s="120" t="s">
        <v>573</v>
      </c>
      <c r="N170" s="57"/>
    </row>
    <row r="171" spans="1:14" customFormat="1" ht="15">
      <c r="A171" s="124" t="s">
        <v>158</v>
      </c>
      <c r="B171" s="124" t="s">
        <v>915</v>
      </c>
      <c r="C171" s="124" t="s">
        <v>916</v>
      </c>
      <c r="D171" s="115" t="s">
        <v>709</v>
      </c>
      <c r="E171" s="239"/>
      <c r="F171" s="114" t="str">
        <f t="shared" si="18"/>
        <v>き３４</v>
      </c>
      <c r="G171" s="114" t="str">
        <f t="shared" si="21"/>
        <v>和田洸</v>
      </c>
      <c r="H171" s="114" t="str">
        <f t="shared" si="19"/>
        <v>京セラTC</v>
      </c>
      <c r="I171" s="114" t="s">
        <v>4</v>
      </c>
      <c r="J171" s="123">
        <v>2001</v>
      </c>
      <c r="K171" s="119">
        <f t="shared" si="22"/>
        <v>25</v>
      </c>
      <c r="L171" s="114" t="str">
        <f t="shared" si="20"/>
        <v>OK</v>
      </c>
      <c r="M171" s="120" t="s">
        <v>608</v>
      </c>
      <c r="N171" s="141"/>
    </row>
    <row r="172" spans="1:14" customFormat="1" ht="15">
      <c r="A172" s="137"/>
      <c r="B172" s="137">
        <v>6</v>
      </c>
      <c r="C172" s="137"/>
      <c r="D172" s="129" t="s">
        <v>820</v>
      </c>
      <c r="E172" s="130"/>
      <c r="F172" s="131"/>
      <c r="G172" s="127"/>
      <c r="H172" s="129" t="str">
        <f t="shared" si="19"/>
        <v>２７人</v>
      </c>
      <c r="I172" s="129"/>
      <c r="J172" s="153"/>
      <c r="K172" s="133" t="str">
        <f t="shared" si="22"/>
        <v/>
      </c>
      <c r="L172" s="131" t="str">
        <f t="shared" ref="L172:L212" si="23">IF(G172="","",IF(COUNTIF($G$5:$G$685,G172)&gt;1,"2重登録","OK"))</f>
        <v/>
      </c>
      <c r="M172" s="128"/>
      <c r="N172" s="109"/>
    </row>
    <row r="173" spans="1:14" customFormat="1" ht="15">
      <c r="A173" s="120" t="s">
        <v>542</v>
      </c>
      <c r="B173" s="120" t="s">
        <v>543</v>
      </c>
      <c r="C173" s="120" t="s">
        <v>544</v>
      </c>
      <c r="D173" s="120" t="s">
        <v>276</v>
      </c>
      <c r="E173" s="120"/>
      <c r="F173" s="114" t="str">
        <f t="shared" ref="F173:F203" si="24">A173</f>
        <v>ぐ０１</v>
      </c>
      <c r="G173" s="120" t="str">
        <f t="shared" ref="G173:G203" si="25">B173&amp;C173</f>
        <v>鍵谷浩太</v>
      </c>
      <c r="H173" s="114" t="s">
        <v>245</v>
      </c>
      <c r="I173" s="114" t="s">
        <v>4</v>
      </c>
      <c r="J173" s="146">
        <v>1991</v>
      </c>
      <c r="K173" s="119">
        <f t="shared" si="22"/>
        <v>35</v>
      </c>
      <c r="L173" s="117" t="str">
        <f t="shared" si="23"/>
        <v>OK</v>
      </c>
      <c r="M173" s="120" t="s">
        <v>515</v>
      </c>
      <c r="N173" s="57"/>
    </row>
    <row r="174" spans="1:14" customFormat="1" ht="15">
      <c r="A174" s="120" t="s">
        <v>545</v>
      </c>
      <c r="B174" s="120" t="s">
        <v>548</v>
      </c>
      <c r="C174" s="120" t="s">
        <v>549</v>
      </c>
      <c r="D174" s="120" t="s">
        <v>276</v>
      </c>
      <c r="E174" s="120"/>
      <c r="F174" s="114" t="str">
        <f t="shared" si="24"/>
        <v>ぐ０２</v>
      </c>
      <c r="G174" s="120" t="str">
        <f t="shared" si="25"/>
        <v>中西泰輝</v>
      </c>
      <c r="H174" s="114" t="s">
        <v>245</v>
      </c>
      <c r="I174" s="114" t="s">
        <v>4</v>
      </c>
      <c r="J174" s="146">
        <v>1992</v>
      </c>
      <c r="K174" s="119">
        <f t="shared" si="22"/>
        <v>34</v>
      </c>
      <c r="L174" s="117" t="str">
        <f t="shared" si="23"/>
        <v>OK</v>
      </c>
      <c r="M174" s="120" t="s">
        <v>507</v>
      </c>
      <c r="N174" s="57"/>
    </row>
    <row r="175" spans="1:14" customFormat="1" ht="15">
      <c r="A175" s="120" t="s">
        <v>917</v>
      </c>
      <c r="B175" s="123" t="s">
        <v>550</v>
      </c>
      <c r="C175" s="120" t="s">
        <v>551</v>
      </c>
      <c r="D175" s="120" t="s">
        <v>276</v>
      </c>
      <c r="E175" s="123"/>
      <c r="F175" s="114" t="str">
        <f t="shared" si="24"/>
        <v>ぐ０３</v>
      </c>
      <c r="G175" s="120" t="str">
        <f t="shared" si="25"/>
        <v>井ノ口幹也</v>
      </c>
      <c r="H175" s="114" t="s">
        <v>245</v>
      </c>
      <c r="I175" s="114" t="s">
        <v>521</v>
      </c>
      <c r="J175" s="146">
        <v>1990</v>
      </c>
      <c r="K175" s="119">
        <f t="shared" si="22"/>
        <v>36</v>
      </c>
      <c r="L175" s="117" t="str">
        <f t="shared" si="23"/>
        <v>OK</v>
      </c>
      <c r="M175" s="257" t="s">
        <v>504</v>
      </c>
      <c r="N175" s="57"/>
    </row>
    <row r="176" spans="1:14" customFormat="1" ht="15">
      <c r="A176" s="120" t="s">
        <v>329</v>
      </c>
      <c r="B176" s="178" t="s">
        <v>571</v>
      </c>
      <c r="C176" s="178" t="s">
        <v>572</v>
      </c>
      <c r="D176" s="178" t="s">
        <v>276</v>
      </c>
      <c r="E176" s="178"/>
      <c r="F176" s="114" t="str">
        <f t="shared" si="24"/>
        <v>ぐ０４</v>
      </c>
      <c r="G176" s="120" t="str">
        <f t="shared" si="25"/>
        <v>久保村悠史</v>
      </c>
      <c r="H176" s="178" t="s">
        <v>245</v>
      </c>
      <c r="I176" s="178" t="s">
        <v>457</v>
      </c>
      <c r="J176" s="178">
        <v>1990</v>
      </c>
      <c r="K176" s="119">
        <f t="shared" si="22"/>
        <v>36</v>
      </c>
      <c r="L176" s="117" t="str">
        <f t="shared" si="23"/>
        <v>OK</v>
      </c>
      <c r="M176" s="178" t="s">
        <v>573</v>
      </c>
      <c r="N176" s="57"/>
    </row>
    <row r="177" spans="1:14" customFormat="1" ht="15">
      <c r="A177" s="120" t="s">
        <v>330</v>
      </c>
      <c r="B177" s="123" t="s">
        <v>552</v>
      </c>
      <c r="C177" s="123" t="s">
        <v>553</v>
      </c>
      <c r="D177" s="123" t="s">
        <v>276</v>
      </c>
      <c r="E177" s="123"/>
      <c r="F177" s="114" t="str">
        <f t="shared" si="24"/>
        <v>ぐ０５</v>
      </c>
      <c r="G177" s="120" t="str">
        <f t="shared" si="25"/>
        <v>漆原大介</v>
      </c>
      <c r="H177" s="123" t="s">
        <v>245</v>
      </c>
      <c r="I177" s="123" t="s">
        <v>457</v>
      </c>
      <c r="J177" s="123">
        <v>1988</v>
      </c>
      <c r="K177" s="119">
        <f t="shared" si="22"/>
        <v>38</v>
      </c>
      <c r="L177" s="117" t="str">
        <f t="shared" si="23"/>
        <v>OK</v>
      </c>
      <c r="M177" s="123" t="s">
        <v>515</v>
      </c>
      <c r="N177" s="57"/>
    </row>
    <row r="178" spans="1:14" customFormat="1" ht="15">
      <c r="A178" s="120" t="s">
        <v>331</v>
      </c>
      <c r="B178" s="123" t="s">
        <v>554</v>
      </c>
      <c r="C178" s="123" t="s">
        <v>555</v>
      </c>
      <c r="D178" s="123" t="s">
        <v>276</v>
      </c>
      <c r="E178" s="123"/>
      <c r="F178" s="114" t="str">
        <f t="shared" si="24"/>
        <v>ぐ０６</v>
      </c>
      <c r="G178" s="120" t="str">
        <f t="shared" si="25"/>
        <v>土田哲也</v>
      </c>
      <c r="H178" s="123" t="s">
        <v>245</v>
      </c>
      <c r="I178" s="123" t="s">
        <v>457</v>
      </c>
      <c r="J178" s="123">
        <v>1990</v>
      </c>
      <c r="K178" s="119">
        <f t="shared" si="22"/>
        <v>36</v>
      </c>
      <c r="L178" s="117" t="str">
        <f t="shared" si="23"/>
        <v>OK</v>
      </c>
      <c r="M178" s="123" t="s">
        <v>458</v>
      </c>
      <c r="N178" s="57"/>
    </row>
    <row r="179" spans="1:14" customFormat="1" ht="15">
      <c r="A179" s="120" t="s">
        <v>332</v>
      </c>
      <c r="B179" s="123" t="s">
        <v>556</v>
      </c>
      <c r="C179" s="123" t="s">
        <v>557</v>
      </c>
      <c r="D179" s="123" t="s">
        <v>276</v>
      </c>
      <c r="E179" s="123"/>
      <c r="F179" s="114" t="str">
        <f t="shared" si="24"/>
        <v>ぐ０７</v>
      </c>
      <c r="G179" s="120" t="str">
        <f t="shared" si="25"/>
        <v>金谷太郎</v>
      </c>
      <c r="H179" s="123" t="s">
        <v>245</v>
      </c>
      <c r="I179" s="123" t="s">
        <v>457</v>
      </c>
      <c r="J179" s="123">
        <v>1976</v>
      </c>
      <c r="K179" s="119">
        <f t="shared" si="22"/>
        <v>50</v>
      </c>
      <c r="L179" s="117" t="str">
        <f t="shared" si="23"/>
        <v>OK</v>
      </c>
      <c r="M179" s="123" t="s">
        <v>515</v>
      </c>
      <c r="N179" s="57"/>
    </row>
    <row r="180" spans="1:14" customFormat="1" ht="15">
      <c r="A180" s="120" t="s">
        <v>333</v>
      </c>
      <c r="B180" s="123" t="s">
        <v>558</v>
      </c>
      <c r="C180" s="123" t="s">
        <v>559</v>
      </c>
      <c r="D180" s="123" t="s">
        <v>276</v>
      </c>
      <c r="E180" s="123"/>
      <c r="F180" s="114" t="str">
        <f t="shared" si="24"/>
        <v>ぐ０８</v>
      </c>
      <c r="G180" s="120" t="str">
        <f t="shared" si="25"/>
        <v>山本将義</v>
      </c>
      <c r="H180" s="123" t="s">
        <v>245</v>
      </c>
      <c r="I180" s="123" t="s">
        <v>457</v>
      </c>
      <c r="J180" s="123">
        <v>1986</v>
      </c>
      <c r="K180" s="119">
        <f t="shared" si="22"/>
        <v>40</v>
      </c>
      <c r="L180" s="117" t="str">
        <f t="shared" si="23"/>
        <v>OK</v>
      </c>
      <c r="M180" s="123" t="s">
        <v>515</v>
      </c>
      <c r="N180" s="57"/>
    </row>
    <row r="181" spans="1:14" customFormat="1" ht="15">
      <c r="A181" s="120" t="s">
        <v>334</v>
      </c>
      <c r="B181" s="123" t="s">
        <v>560</v>
      </c>
      <c r="C181" s="123" t="s">
        <v>561</v>
      </c>
      <c r="D181" s="123" t="s">
        <v>276</v>
      </c>
      <c r="E181" s="123"/>
      <c r="F181" s="114" t="str">
        <f t="shared" si="24"/>
        <v>ぐ０９</v>
      </c>
      <c r="G181" s="120" t="str">
        <f t="shared" si="25"/>
        <v>浜田豊</v>
      </c>
      <c r="H181" s="123" t="s">
        <v>245</v>
      </c>
      <c r="I181" s="123" t="s">
        <v>457</v>
      </c>
      <c r="J181" s="123">
        <v>1985</v>
      </c>
      <c r="K181" s="119">
        <f t="shared" si="22"/>
        <v>41</v>
      </c>
      <c r="L181" s="117" t="str">
        <f t="shared" si="23"/>
        <v>OK</v>
      </c>
      <c r="M181" s="268" t="s">
        <v>504</v>
      </c>
      <c r="N181" s="57"/>
    </row>
    <row r="182" spans="1:14" customFormat="1" ht="15">
      <c r="A182" s="120" t="s">
        <v>335</v>
      </c>
      <c r="B182" s="123" t="s">
        <v>562</v>
      </c>
      <c r="C182" s="123" t="s">
        <v>563</v>
      </c>
      <c r="D182" s="123" t="s">
        <v>276</v>
      </c>
      <c r="E182" s="123"/>
      <c r="F182" s="114" t="str">
        <f t="shared" si="24"/>
        <v>ぐ１０</v>
      </c>
      <c r="G182" s="120" t="str">
        <f t="shared" si="25"/>
        <v>吉野淳也</v>
      </c>
      <c r="H182" s="123" t="s">
        <v>245</v>
      </c>
      <c r="I182" s="123" t="s">
        <v>457</v>
      </c>
      <c r="J182" s="123">
        <v>1990</v>
      </c>
      <c r="K182" s="119">
        <f t="shared" si="22"/>
        <v>36</v>
      </c>
      <c r="L182" s="117" t="str">
        <f t="shared" si="23"/>
        <v>OK</v>
      </c>
      <c r="M182" s="123" t="s">
        <v>507</v>
      </c>
      <c r="N182" s="57"/>
    </row>
    <row r="183" spans="1:14" customFormat="1" ht="15">
      <c r="A183" s="120" t="s">
        <v>336</v>
      </c>
      <c r="B183" s="123" t="s">
        <v>564</v>
      </c>
      <c r="C183" s="123" t="s">
        <v>565</v>
      </c>
      <c r="D183" s="123" t="s">
        <v>276</v>
      </c>
      <c r="E183" s="123"/>
      <c r="F183" s="114" t="str">
        <f t="shared" si="24"/>
        <v>ぐ１１</v>
      </c>
      <c r="G183" s="120" t="str">
        <f t="shared" si="25"/>
        <v>澁谷晃大</v>
      </c>
      <c r="H183" s="123" t="s">
        <v>245</v>
      </c>
      <c r="I183" s="123" t="s">
        <v>457</v>
      </c>
      <c r="J183" s="123">
        <v>1996</v>
      </c>
      <c r="K183" s="119">
        <f t="shared" si="22"/>
        <v>30</v>
      </c>
      <c r="L183" s="117" t="str">
        <f t="shared" si="23"/>
        <v>OK</v>
      </c>
      <c r="M183" s="123" t="s">
        <v>515</v>
      </c>
      <c r="N183" s="57"/>
    </row>
    <row r="184" spans="1:14" customFormat="1" ht="15">
      <c r="A184" s="120" t="s">
        <v>337</v>
      </c>
      <c r="B184" s="123" t="s">
        <v>566</v>
      </c>
      <c r="C184" s="123" t="s">
        <v>567</v>
      </c>
      <c r="D184" s="123" t="s">
        <v>276</v>
      </c>
      <c r="E184" s="123"/>
      <c r="F184" s="114" t="str">
        <f t="shared" si="24"/>
        <v>ぐ１２</v>
      </c>
      <c r="G184" s="120" t="str">
        <f t="shared" si="25"/>
        <v>藤井正和</v>
      </c>
      <c r="H184" s="123" t="s">
        <v>245</v>
      </c>
      <c r="I184" s="123" t="s">
        <v>457</v>
      </c>
      <c r="J184" s="123">
        <v>1975</v>
      </c>
      <c r="K184" s="119">
        <f t="shared" si="22"/>
        <v>51</v>
      </c>
      <c r="L184" s="117" t="str">
        <f t="shared" si="23"/>
        <v>OK</v>
      </c>
      <c r="M184" s="123" t="s">
        <v>547</v>
      </c>
      <c r="N184" s="57"/>
    </row>
    <row r="185" spans="1:14" customFormat="1" ht="15">
      <c r="A185" s="120" t="s">
        <v>338</v>
      </c>
      <c r="B185" s="123" t="s">
        <v>568</v>
      </c>
      <c r="C185" s="123" t="s">
        <v>569</v>
      </c>
      <c r="D185" s="123" t="s">
        <v>276</v>
      </c>
      <c r="E185" s="123"/>
      <c r="F185" s="114" t="str">
        <f t="shared" si="24"/>
        <v>ぐ１３</v>
      </c>
      <c r="G185" s="120" t="str">
        <f t="shared" si="25"/>
        <v>平野優也</v>
      </c>
      <c r="H185" s="123" t="s">
        <v>245</v>
      </c>
      <c r="I185" s="123" t="s">
        <v>457</v>
      </c>
      <c r="J185" s="123">
        <v>1993</v>
      </c>
      <c r="K185" s="119">
        <f t="shared" si="22"/>
        <v>33</v>
      </c>
      <c r="L185" s="117" t="str">
        <f t="shared" si="23"/>
        <v>OK</v>
      </c>
      <c r="M185" s="123" t="s">
        <v>570</v>
      </c>
      <c r="N185" s="57"/>
    </row>
    <row r="186" spans="1:14" customFormat="1" ht="15">
      <c r="A186" s="120" t="s">
        <v>339</v>
      </c>
      <c r="B186" s="123" t="s">
        <v>583</v>
      </c>
      <c r="C186" s="123" t="s">
        <v>918</v>
      </c>
      <c r="D186" s="123" t="s">
        <v>276</v>
      </c>
      <c r="E186" s="123"/>
      <c r="F186" s="114" t="str">
        <f t="shared" si="24"/>
        <v>ぐ１４</v>
      </c>
      <c r="G186" s="120" t="str">
        <f t="shared" si="25"/>
        <v>小林由汰</v>
      </c>
      <c r="H186" s="123" t="s">
        <v>245</v>
      </c>
      <c r="I186" s="123" t="s">
        <v>457</v>
      </c>
      <c r="J186" s="123">
        <v>1996</v>
      </c>
      <c r="K186" s="119">
        <f t="shared" si="22"/>
        <v>30</v>
      </c>
      <c r="L186" s="117" t="str">
        <f t="shared" si="23"/>
        <v>OK</v>
      </c>
      <c r="M186" s="123" t="s">
        <v>547</v>
      </c>
      <c r="N186" s="57"/>
    </row>
    <row r="187" spans="1:14" customFormat="1" ht="15">
      <c r="A187" s="120" t="s">
        <v>340</v>
      </c>
      <c r="B187" s="178" t="s">
        <v>919</v>
      </c>
      <c r="C187" s="178" t="s">
        <v>920</v>
      </c>
      <c r="D187" s="178" t="s">
        <v>276</v>
      </c>
      <c r="E187" s="178"/>
      <c r="F187" s="114" t="str">
        <f t="shared" si="24"/>
        <v>ぐ１５</v>
      </c>
      <c r="G187" s="120" t="str">
        <f t="shared" si="25"/>
        <v>大竹啓介</v>
      </c>
      <c r="H187" s="178" t="s">
        <v>245</v>
      </c>
      <c r="I187" s="178" t="s">
        <v>457</v>
      </c>
      <c r="J187" s="178">
        <v>1990</v>
      </c>
      <c r="K187" s="119">
        <f t="shared" si="22"/>
        <v>36</v>
      </c>
      <c r="L187" s="117" t="str">
        <f t="shared" si="23"/>
        <v>OK</v>
      </c>
      <c r="M187" s="178" t="s">
        <v>458</v>
      </c>
      <c r="N187" s="57"/>
    </row>
    <row r="188" spans="1:14" customFormat="1" ht="15">
      <c r="A188" s="120" t="s">
        <v>341</v>
      </c>
      <c r="B188" s="178" t="s">
        <v>580</v>
      </c>
      <c r="C188" s="178" t="s">
        <v>581</v>
      </c>
      <c r="D188" s="178" t="s">
        <v>276</v>
      </c>
      <c r="E188" s="178" t="s">
        <v>921</v>
      </c>
      <c r="F188" s="114" t="str">
        <f t="shared" si="24"/>
        <v>ぐ１６</v>
      </c>
      <c r="G188" s="120" t="str">
        <f t="shared" si="25"/>
        <v>竹内朝飛</v>
      </c>
      <c r="H188" s="178" t="s">
        <v>245</v>
      </c>
      <c r="I188" s="178" t="s">
        <v>457</v>
      </c>
      <c r="J188" s="178">
        <v>2011</v>
      </c>
      <c r="K188" s="119">
        <f t="shared" si="22"/>
        <v>15</v>
      </c>
      <c r="L188" s="117" t="str">
        <f t="shared" si="23"/>
        <v>OK</v>
      </c>
      <c r="M188" s="178" t="s">
        <v>515</v>
      </c>
      <c r="N188" s="57"/>
    </row>
    <row r="189" spans="1:14" customFormat="1" ht="15">
      <c r="A189" s="120" t="s">
        <v>342</v>
      </c>
      <c r="B189" s="268" t="s">
        <v>552</v>
      </c>
      <c r="C189" s="268" t="s">
        <v>574</v>
      </c>
      <c r="D189" s="178" t="s">
        <v>276</v>
      </c>
      <c r="E189" s="268"/>
      <c r="F189" s="114" t="str">
        <f t="shared" si="24"/>
        <v>ぐ１７</v>
      </c>
      <c r="G189" s="120" t="str">
        <f t="shared" si="25"/>
        <v>漆原友里</v>
      </c>
      <c r="H189" s="178" t="s">
        <v>245</v>
      </c>
      <c r="I189" s="268" t="s">
        <v>499</v>
      </c>
      <c r="J189" s="178">
        <v>1992</v>
      </c>
      <c r="K189" s="119">
        <f t="shared" si="22"/>
        <v>34</v>
      </c>
      <c r="L189" s="117" t="str">
        <f t="shared" si="23"/>
        <v>OK</v>
      </c>
      <c r="M189" s="178" t="s">
        <v>515</v>
      </c>
      <c r="N189" s="57"/>
    </row>
    <row r="190" spans="1:14" customFormat="1" ht="15">
      <c r="A190" s="120" t="s">
        <v>343</v>
      </c>
      <c r="B190" s="268" t="s">
        <v>812</v>
      </c>
      <c r="C190" s="268" t="s">
        <v>575</v>
      </c>
      <c r="D190" s="178" t="s">
        <v>276</v>
      </c>
      <c r="E190" s="268"/>
      <c r="F190" s="114" t="str">
        <f t="shared" si="24"/>
        <v>ぐ１８</v>
      </c>
      <c r="G190" s="120" t="str">
        <f t="shared" si="25"/>
        <v>山田優果</v>
      </c>
      <c r="H190" s="178" t="s">
        <v>245</v>
      </c>
      <c r="I190" s="268" t="s">
        <v>499</v>
      </c>
      <c r="J190" s="178">
        <v>1997</v>
      </c>
      <c r="K190" s="119">
        <f t="shared" si="22"/>
        <v>29</v>
      </c>
      <c r="L190" s="117" t="str">
        <f t="shared" si="23"/>
        <v>OK</v>
      </c>
      <c r="M190" s="178" t="s">
        <v>570</v>
      </c>
      <c r="N190" s="57"/>
    </row>
    <row r="191" spans="1:14" customFormat="1" ht="15">
      <c r="A191" s="120" t="s">
        <v>344</v>
      </c>
      <c r="B191" s="268" t="s">
        <v>576</v>
      </c>
      <c r="C191" s="268" t="s">
        <v>577</v>
      </c>
      <c r="D191" s="178" t="s">
        <v>276</v>
      </c>
      <c r="E191" s="268"/>
      <c r="F191" s="114" t="str">
        <f t="shared" si="24"/>
        <v>ぐ１９</v>
      </c>
      <c r="G191" s="120" t="str">
        <f t="shared" si="25"/>
        <v>西野美恵</v>
      </c>
      <c r="H191" s="178" t="s">
        <v>245</v>
      </c>
      <c r="I191" s="268" t="s">
        <v>499</v>
      </c>
      <c r="J191" s="178">
        <v>1988</v>
      </c>
      <c r="K191" s="119">
        <f t="shared" si="22"/>
        <v>38</v>
      </c>
      <c r="L191" s="117" t="str">
        <f t="shared" si="23"/>
        <v>OK</v>
      </c>
      <c r="M191" s="178" t="s">
        <v>458</v>
      </c>
      <c r="N191" s="57"/>
    </row>
    <row r="192" spans="1:14" customFormat="1" ht="15">
      <c r="A192" s="120" t="s">
        <v>345</v>
      </c>
      <c r="B192" s="268" t="s">
        <v>578</v>
      </c>
      <c r="C192" s="268" t="s">
        <v>579</v>
      </c>
      <c r="D192" s="178" t="s">
        <v>276</v>
      </c>
      <c r="E192" s="123"/>
      <c r="F192" s="114" t="str">
        <f t="shared" si="24"/>
        <v>ぐ２０</v>
      </c>
      <c r="G192" s="120" t="str">
        <f t="shared" si="25"/>
        <v>鍵弥初美</v>
      </c>
      <c r="H192" s="178" t="s">
        <v>245</v>
      </c>
      <c r="I192" s="268" t="s">
        <v>499</v>
      </c>
      <c r="J192" s="178">
        <v>1988</v>
      </c>
      <c r="K192" s="119">
        <f t="shared" si="22"/>
        <v>38</v>
      </c>
      <c r="L192" s="117" t="str">
        <f t="shared" si="23"/>
        <v>OK</v>
      </c>
      <c r="M192" s="178" t="s">
        <v>459</v>
      </c>
      <c r="N192" s="57"/>
    </row>
    <row r="193" spans="1:14" customFormat="1" ht="15">
      <c r="A193" s="120" t="s">
        <v>346</v>
      </c>
      <c r="B193" s="268" t="s">
        <v>922</v>
      </c>
      <c r="C193" s="268" t="s">
        <v>923</v>
      </c>
      <c r="D193" s="178" t="s">
        <v>276</v>
      </c>
      <c r="E193" s="268"/>
      <c r="F193" s="114" t="str">
        <f t="shared" si="24"/>
        <v>ぐ２１</v>
      </c>
      <c r="G193" s="120" t="str">
        <f t="shared" si="25"/>
        <v>日下部佑奈</v>
      </c>
      <c r="H193" s="178" t="s">
        <v>245</v>
      </c>
      <c r="I193" s="268" t="s">
        <v>499</v>
      </c>
      <c r="J193" s="178">
        <v>2000</v>
      </c>
      <c r="K193" s="119">
        <f t="shared" si="22"/>
        <v>26</v>
      </c>
      <c r="L193" s="117" t="str">
        <f t="shared" si="23"/>
        <v>OK</v>
      </c>
      <c r="M193" s="178" t="s">
        <v>742</v>
      </c>
      <c r="N193" s="57"/>
    </row>
    <row r="194" spans="1:14" customFormat="1" ht="15">
      <c r="A194" s="120" t="s">
        <v>347</v>
      </c>
      <c r="B194" s="268" t="s">
        <v>924</v>
      </c>
      <c r="C194" s="268" t="s">
        <v>925</v>
      </c>
      <c r="D194" s="178" t="s">
        <v>276</v>
      </c>
      <c r="E194" s="268"/>
      <c r="F194" s="114" t="str">
        <f t="shared" si="24"/>
        <v>ぐ２２</v>
      </c>
      <c r="G194" s="120" t="str">
        <f t="shared" si="25"/>
        <v>澁谷保乃実</v>
      </c>
      <c r="H194" s="178" t="s">
        <v>245</v>
      </c>
      <c r="I194" s="268" t="s">
        <v>499</v>
      </c>
      <c r="J194" s="178">
        <v>2000</v>
      </c>
      <c r="K194" s="119">
        <f t="shared" si="22"/>
        <v>26</v>
      </c>
      <c r="L194" s="117" t="str">
        <f t="shared" si="23"/>
        <v>OK</v>
      </c>
      <c r="M194" s="178" t="s">
        <v>515</v>
      </c>
      <c r="N194" s="157"/>
    </row>
    <row r="195" spans="1:14" customFormat="1" ht="15">
      <c r="A195" s="120" t="s">
        <v>348</v>
      </c>
      <c r="B195" s="268" t="s">
        <v>926</v>
      </c>
      <c r="C195" s="268" t="s">
        <v>927</v>
      </c>
      <c r="D195" s="178" t="s">
        <v>276</v>
      </c>
      <c r="E195" s="123"/>
      <c r="F195" s="114" t="str">
        <f t="shared" si="24"/>
        <v>ぐ２３</v>
      </c>
      <c r="G195" s="120" t="str">
        <f t="shared" si="25"/>
        <v>安積　絵里</v>
      </c>
      <c r="H195" s="178" t="s">
        <v>245</v>
      </c>
      <c r="I195" s="268" t="s">
        <v>499</v>
      </c>
      <c r="J195" s="178">
        <v>1995</v>
      </c>
      <c r="K195" s="119">
        <f t="shared" si="22"/>
        <v>31</v>
      </c>
      <c r="L195" s="117" t="str">
        <f t="shared" si="23"/>
        <v>OK</v>
      </c>
      <c r="M195" s="178" t="s">
        <v>503</v>
      </c>
      <c r="N195" s="57"/>
    </row>
    <row r="196" spans="1:14" customFormat="1" ht="15">
      <c r="A196" s="120" t="s">
        <v>349</v>
      </c>
      <c r="B196" s="178" t="s">
        <v>928</v>
      </c>
      <c r="C196" s="178" t="s">
        <v>667</v>
      </c>
      <c r="D196" s="178" t="s">
        <v>276</v>
      </c>
      <c r="E196" s="178" t="s">
        <v>921</v>
      </c>
      <c r="F196" s="114" t="str">
        <f t="shared" si="24"/>
        <v>ぐ２４</v>
      </c>
      <c r="G196" s="120" t="str">
        <f t="shared" si="25"/>
        <v>北川直樹</v>
      </c>
      <c r="H196" s="178" t="s">
        <v>245</v>
      </c>
      <c r="I196" s="178" t="s">
        <v>457</v>
      </c>
      <c r="J196" s="178">
        <v>2008</v>
      </c>
      <c r="K196" s="119">
        <f t="shared" si="22"/>
        <v>18</v>
      </c>
      <c r="L196" s="117" t="str">
        <f t="shared" si="23"/>
        <v>OK</v>
      </c>
      <c r="M196" s="178" t="s">
        <v>515</v>
      </c>
      <c r="N196" s="57"/>
    </row>
    <row r="197" spans="1:14" customFormat="1" ht="15">
      <c r="A197" s="120" t="s">
        <v>929</v>
      </c>
      <c r="B197" s="178" t="s">
        <v>930</v>
      </c>
      <c r="C197" s="178" t="s">
        <v>931</v>
      </c>
      <c r="D197" s="178" t="s">
        <v>276</v>
      </c>
      <c r="E197" s="178"/>
      <c r="F197" s="114" t="str">
        <f t="shared" si="24"/>
        <v>ぐ２５</v>
      </c>
      <c r="G197" s="120" t="str">
        <f t="shared" si="25"/>
        <v>井口　陽太</v>
      </c>
      <c r="H197" s="178" t="s">
        <v>245</v>
      </c>
      <c r="I197" s="178" t="s">
        <v>457</v>
      </c>
      <c r="J197" s="178">
        <v>1994</v>
      </c>
      <c r="K197" s="119">
        <f t="shared" si="22"/>
        <v>32</v>
      </c>
      <c r="L197" s="117" t="str">
        <f t="shared" si="23"/>
        <v>OK</v>
      </c>
      <c r="M197" s="178" t="s">
        <v>573</v>
      </c>
      <c r="N197" s="57"/>
    </row>
    <row r="198" spans="1:14" customFormat="1" ht="15">
      <c r="A198" s="120" t="s">
        <v>932</v>
      </c>
      <c r="B198" s="268" t="s">
        <v>933</v>
      </c>
      <c r="C198" s="268" t="s">
        <v>934</v>
      </c>
      <c r="D198" s="178" t="s">
        <v>276</v>
      </c>
      <c r="E198" s="268"/>
      <c r="F198" s="114" t="str">
        <f t="shared" si="24"/>
        <v>ぐ２６</v>
      </c>
      <c r="G198" s="120" t="str">
        <f t="shared" si="25"/>
        <v>陰道恵美子</v>
      </c>
      <c r="H198" s="178" t="s">
        <v>245</v>
      </c>
      <c r="I198" s="268" t="s">
        <v>499</v>
      </c>
      <c r="J198" s="178">
        <v>1994</v>
      </c>
      <c r="K198" s="119">
        <f t="shared" si="22"/>
        <v>32</v>
      </c>
      <c r="L198" s="117" t="str">
        <f t="shared" si="23"/>
        <v>OK</v>
      </c>
      <c r="M198" s="178" t="s">
        <v>573</v>
      </c>
      <c r="N198" s="109"/>
    </row>
    <row r="199" spans="1:14" customFormat="1" ht="15">
      <c r="A199" s="120" t="s">
        <v>935</v>
      </c>
      <c r="B199" s="178" t="s">
        <v>936</v>
      </c>
      <c r="C199" s="178" t="s">
        <v>937</v>
      </c>
      <c r="D199" s="178" t="s">
        <v>276</v>
      </c>
      <c r="E199" s="178"/>
      <c r="F199" s="114" t="str">
        <f t="shared" si="24"/>
        <v>ぐ２７</v>
      </c>
      <c r="G199" s="120" t="str">
        <f t="shared" si="25"/>
        <v>帆足介</v>
      </c>
      <c r="H199" s="178" t="s">
        <v>245</v>
      </c>
      <c r="I199" s="178" t="s">
        <v>457</v>
      </c>
      <c r="J199" s="178">
        <v>1994</v>
      </c>
      <c r="K199" s="119">
        <f t="shared" si="22"/>
        <v>32</v>
      </c>
      <c r="L199" s="117" t="str">
        <f t="shared" si="23"/>
        <v>OK</v>
      </c>
      <c r="M199" s="178" t="s">
        <v>515</v>
      </c>
      <c r="N199" s="109"/>
    </row>
    <row r="200" spans="1:14" customFormat="1" ht="15">
      <c r="A200" s="120" t="s">
        <v>938</v>
      </c>
      <c r="B200" s="178" t="s">
        <v>939</v>
      </c>
      <c r="C200" s="178" t="s">
        <v>940</v>
      </c>
      <c r="D200" s="178" t="s">
        <v>276</v>
      </c>
      <c r="E200" s="178" t="s">
        <v>921</v>
      </c>
      <c r="F200" s="114" t="str">
        <f t="shared" si="24"/>
        <v>ぐ２８</v>
      </c>
      <c r="G200" s="120" t="str">
        <f t="shared" si="25"/>
        <v>安田椋太</v>
      </c>
      <c r="H200" s="178" t="s">
        <v>245</v>
      </c>
      <c r="I200" s="178" t="s">
        <v>4</v>
      </c>
      <c r="J200" s="178">
        <v>2017</v>
      </c>
      <c r="K200" s="119">
        <f t="shared" si="22"/>
        <v>9</v>
      </c>
      <c r="L200" s="117" t="str">
        <f t="shared" si="23"/>
        <v>OK</v>
      </c>
      <c r="M200" s="178" t="s">
        <v>515</v>
      </c>
      <c r="N200" s="109"/>
    </row>
    <row r="201" spans="1:14" customFormat="1" ht="15">
      <c r="A201" s="120" t="s">
        <v>941</v>
      </c>
      <c r="B201" s="268" t="s">
        <v>939</v>
      </c>
      <c r="C201" s="268" t="s">
        <v>942</v>
      </c>
      <c r="D201" s="178" t="s">
        <v>276</v>
      </c>
      <c r="E201" s="178" t="s">
        <v>921</v>
      </c>
      <c r="F201" s="114" t="str">
        <f t="shared" si="24"/>
        <v>ぐ２９</v>
      </c>
      <c r="G201" s="120" t="str">
        <f t="shared" si="25"/>
        <v>安田楓</v>
      </c>
      <c r="H201" s="178" t="s">
        <v>245</v>
      </c>
      <c r="I201" s="268" t="s">
        <v>499</v>
      </c>
      <c r="J201" s="178">
        <v>2015</v>
      </c>
      <c r="K201" s="119">
        <f t="shared" si="22"/>
        <v>11</v>
      </c>
      <c r="L201" s="117" t="str">
        <f t="shared" si="23"/>
        <v>OK</v>
      </c>
      <c r="M201" s="178" t="s">
        <v>515</v>
      </c>
      <c r="N201" s="109"/>
    </row>
    <row r="202" spans="1:14" customFormat="1" ht="15">
      <c r="A202" s="120" t="s">
        <v>943</v>
      </c>
      <c r="B202" s="268" t="s">
        <v>944</v>
      </c>
      <c r="C202" s="268" t="s">
        <v>945</v>
      </c>
      <c r="D202" s="178" t="s">
        <v>276</v>
      </c>
      <c r="E202" s="178" t="s">
        <v>921</v>
      </c>
      <c r="F202" s="114" t="str">
        <f t="shared" si="24"/>
        <v>ぐ３０</v>
      </c>
      <c r="G202" s="120" t="str">
        <f t="shared" si="25"/>
        <v>一圓寧々</v>
      </c>
      <c r="H202" s="178" t="s">
        <v>245</v>
      </c>
      <c r="I202" s="268" t="s">
        <v>499</v>
      </c>
      <c r="J202" s="178">
        <v>2015</v>
      </c>
      <c r="K202" s="119">
        <f t="shared" si="22"/>
        <v>11</v>
      </c>
      <c r="L202" s="117" t="str">
        <f t="shared" si="23"/>
        <v>OK</v>
      </c>
      <c r="M202" s="178" t="s">
        <v>515</v>
      </c>
      <c r="N202" s="109"/>
    </row>
    <row r="203" spans="1:14" customFormat="1" ht="15">
      <c r="A203" s="120" t="s">
        <v>946</v>
      </c>
      <c r="B203" s="123" t="s">
        <v>947</v>
      </c>
      <c r="C203" s="123" t="s">
        <v>948</v>
      </c>
      <c r="D203" s="178" t="s">
        <v>276</v>
      </c>
      <c r="E203" s="178"/>
      <c r="F203" s="114" t="str">
        <f t="shared" si="24"/>
        <v>ぐ３１</v>
      </c>
      <c r="G203" s="120" t="str">
        <f t="shared" si="25"/>
        <v>門根維吹</v>
      </c>
      <c r="H203" s="178" t="s">
        <v>245</v>
      </c>
      <c r="I203" s="178" t="s">
        <v>4</v>
      </c>
      <c r="J203" s="178">
        <v>1998</v>
      </c>
      <c r="K203" s="119">
        <f t="shared" si="22"/>
        <v>28</v>
      </c>
      <c r="L203" s="117" t="str">
        <f t="shared" si="23"/>
        <v>OK</v>
      </c>
      <c r="M203" s="178" t="s">
        <v>619</v>
      </c>
      <c r="N203" s="109"/>
    </row>
    <row r="204" spans="1:14" customFormat="1" ht="15">
      <c r="A204" s="137"/>
      <c r="B204" s="137">
        <v>7</v>
      </c>
      <c r="C204" s="137"/>
      <c r="D204" s="137" t="s">
        <v>949</v>
      </c>
      <c r="E204" s="155"/>
      <c r="F204" s="156"/>
      <c r="G204" s="137"/>
      <c r="H204" s="137"/>
      <c r="I204" s="137"/>
      <c r="J204" s="132"/>
      <c r="K204" s="119" t="str">
        <f t="shared" si="22"/>
        <v/>
      </c>
      <c r="L204" s="117" t="str">
        <f t="shared" si="23"/>
        <v/>
      </c>
      <c r="M204" s="137"/>
      <c r="N204" s="57"/>
    </row>
    <row r="205" spans="1:14" customFormat="1" ht="15">
      <c r="A205" s="120" t="s">
        <v>584</v>
      </c>
      <c r="B205" s="120" t="s">
        <v>585</v>
      </c>
      <c r="C205" s="120" t="s">
        <v>586</v>
      </c>
      <c r="D205" s="120" t="s">
        <v>587</v>
      </c>
      <c r="E205" s="120"/>
      <c r="F205" s="114" t="str">
        <f t="shared" ref="F205:F212" si="26">A205</f>
        <v>し０１</v>
      </c>
      <c r="G205" s="114" t="str">
        <f t="shared" ref="G205:G212" si="27">B205&amp;C205</f>
        <v>杉山春澄</v>
      </c>
      <c r="H205" s="114" t="s">
        <v>950</v>
      </c>
      <c r="I205" s="114" t="s">
        <v>4</v>
      </c>
      <c r="J205" s="146">
        <v>2004</v>
      </c>
      <c r="K205" s="119">
        <f>IF(J205="","",(2026-J205))</f>
        <v>22</v>
      </c>
      <c r="L205" s="117" t="str">
        <f t="shared" si="23"/>
        <v>OK</v>
      </c>
      <c r="M205" s="120" t="s">
        <v>515</v>
      </c>
      <c r="N205" s="57"/>
    </row>
    <row r="206" spans="1:14" ht="15">
      <c r="A206" s="120" t="s">
        <v>951</v>
      </c>
      <c r="B206" s="120" t="s">
        <v>589</v>
      </c>
      <c r="C206" s="120" t="s">
        <v>590</v>
      </c>
      <c r="D206" s="120" t="s">
        <v>587</v>
      </c>
      <c r="E206" s="120"/>
      <c r="F206" s="114" t="str">
        <f t="shared" si="26"/>
        <v>し０２</v>
      </c>
      <c r="G206" s="114" t="str">
        <f t="shared" si="27"/>
        <v>山内瑞生</v>
      </c>
      <c r="H206" s="114" t="s">
        <v>950</v>
      </c>
      <c r="I206" s="114" t="s">
        <v>4</v>
      </c>
      <c r="J206" s="146">
        <v>2002</v>
      </c>
      <c r="K206" s="119">
        <f t="shared" ref="K206:K269" si="28">IF(J206="","",(2026-J206))</f>
        <v>24</v>
      </c>
      <c r="L206" s="117" t="str">
        <f t="shared" si="23"/>
        <v>OK</v>
      </c>
      <c r="M206" s="120" t="s">
        <v>515</v>
      </c>
      <c r="N206" s="57"/>
    </row>
    <row r="207" spans="1:14" ht="15">
      <c r="A207" s="123" t="s">
        <v>952</v>
      </c>
      <c r="B207" s="120" t="s">
        <v>592</v>
      </c>
      <c r="C207" s="120" t="s">
        <v>593</v>
      </c>
      <c r="D207" s="120" t="s">
        <v>587</v>
      </c>
      <c r="E207" s="120"/>
      <c r="F207" s="114" t="str">
        <f t="shared" si="26"/>
        <v>し０３</v>
      </c>
      <c r="G207" s="114" t="str">
        <f t="shared" si="27"/>
        <v>岩瀧虹貴</v>
      </c>
      <c r="H207" s="114" t="s">
        <v>950</v>
      </c>
      <c r="I207" s="114" t="s">
        <v>4</v>
      </c>
      <c r="J207" s="146">
        <v>2005</v>
      </c>
      <c r="K207" s="119">
        <f t="shared" si="28"/>
        <v>21</v>
      </c>
      <c r="L207" s="117" t="str">
        <f t="shared" si="23"/>
        <v>OK</v>
      </c>
      <c r="M207" s="120" t="s">
        <v>515</v>
      </c>
      <c r="N207" s="57"/>
    </row>
    <row r="208" spans="1:14" ht="15">
      <c r="A208" s="120" t="s">
        <v>591</v>
      </c>
      <c r="B208" s="123" t="s">
        <v>597</v>
      </c>
      <c r="C208" s="123" t="s">
        <v>598</v>
      </c>
      <c r="D208" s="120" t="s">
        <v>587</v>
      </c>
      <c r="E208" s="123"/>
      <c r="F208" s="114" t="str">
        <f t="shared" si="26"/>
        <v>し０４</v>
      </c>
      <c r="G208" s="114" t="str">
        <f t="shared" si="27"/>
        <v>梶田純平</v>
      </c>
      <c r="H208" s="114" t="s">
        <v>950</v>
      </c>
      <c r="I208" s="123" t="s">
        <v>457</v>
      </c>
      <c r="J208" s="123">
        <v>2002</v>
      </c>
      <c r="K208" s="119">
        <f t="shared" si="28"/>
        <v>24</v>
      </c>
      <c r="L208" s="117" t="str">
        <f t="shared" si="23"/>
        <v>OK</v>
      </c>
      <c r="M208" s="123" t="s">
        <v>515</v>
      </c>
      <c r="N208" s="57"/>
    </row>
    <row r="209" spans="1:14" ht="15">
      <c r="A209" s="120" t="s">
        <v>594</v>
      </c>
      <c r="B209" s="123" t="s">
        <v>601</v>
      </c>
      <c r="C209" s="123" t="s">
        <v>602</v>
      </c>
      <c r="D209" s="120" t="s">
        <v>587</v>
      </c>
      <c r="E209" s="123"/>
      <c r="F209" s="114" t="str">
        <f t="shared" si="26"/>
        <v>し０５</v>
      </c>
      <c r="G209" s="114" t="str">
        <f t="shared" si="27"/>
        <v>服部紘樹</v>
      </c>
      <c r="H209" s="114" t="s">
        <v>950</v>
      </c>
      <c r="I209" s="123" t="s">
        <v>457</v>
      </c>
      <c r="J209" s="123">
        <v>2004</v>
      </c>
      <c r="K209" s="119">
        <f t="shared" si="28"/>
        <v>22</v>
      </c>
      <c r="L209" s="117" t="str">
        <f t="shared" si="23"/>
        <v>OK</v>
      </c>
      <c r="M209" s="123" t="s">
        <v>515</v>
      </c>
      <c r="N209" s="57"/>
    </row>
    <row r="210" spans="1:14" ht="15">
      <c r="A210" s="123" t="s">
        <v>596</v>
      </c>
      <c r="B210" s="123" t="s">
        <v>603</v>
      </c>
      <c r="C210" s="123" t="s">
        <v>604</v>
      </c>
      <c r="D210" s="120" t="s">
        <v>587</v>
      </c>
      <c r="E210" s="123"/>
      <c r="F210" s="114" t="str">
        <f t="shared" si="26"/>
        <v>し０６</v>
      </c>
      <c r="G210" s="114" t="str">
        <f t="shared" si="27"/>
        <v>河越琢真</v>
      </c>
      <c r="H210" s="114" t="s">
        <v>950</v>
      </c>
      <c r="I210" s="123" t="s">
        <v>457</v>
      </c>
      <c r="J210" s="123">
        <v>2004</v>
      </c>
      <c r="K210" s="119">
        <f t="shared" si="28"/>
        <v>22</v>
      </c>
      <c r="L210" s="117" t="str">
        <f t="shared" si="23"/>
        <v>OK</v>
      </c>
      <c r="M210" s="123" t="s">
        <v>605</v>
      </c>
      <c r="N210" s="57"/>
    </row>
    <row r="211" spans="1:14" ht="13.5" customHeight="1">
      <c r="A211" s="120" t="s">
        <v>599</v>
      </c>
      <c r="B211" s="268" t="s">
        <v>680</v>
      </c>
      <c r="C211" s="268" t="s">
        <v>953</v>
      </c>
      <c r="D211" s="120" t="s">
        <v>587</v>
      </c>
      <c r="E211" s="268"/>
      <c r="F211" s="114" t="str">
        <f t="shared" si="26"/>
        <v>し０７</v>
      </c>
      <c r="G211" s="114" t="str">
        <f t="shared" si="27"/>
        <v>前田唯七</v>
      </c>
      <c r="H211" s="114" t="s">
        <v>950</v>
      </c>
      <c r="I211" s="178" t="s">
        <v>499</v>
      </c>
      <c r="J211" s="178">
        <v>2006</v>
      </c>
      <c r="K211" s="119">
        <f t="shared" si="28"/>
        <v>20</v>
      </c>
      <c r="L211" s="117" t="str">
        <f t="shared" si="23"/>
        <v>OK</v>
      </c>
      <c r="M211" s="178" t="s">
        <v>595</v>
      </c>
      <c r="N211" s="57"/>
    </row>
    <row r="212" spans="1:14" ht="13.5" customHeight="1">
      <c r="A212" s="120" t="s">
        <v>600</v>
      </c>
      <c r="B212" s="178" t="s">
        <v>954</v>
      </c>
      <c r="C212" s="178" t="s">
        <v>955</v>
      </c>
      <c r="D212" s="120" t="s">
        <v>587</v>
      </c>
      <c r="E212" s="268"/>
      <c r="F212" s="114" t="str">
        <f t="shared" si="26"/>
        <v>し０８</v>
      </c>
      <c r="G212" s="114" t="str">
        <f t="shared" si="27"/>
        <v>八木拓己</v>
      </c>
      <c r="H212" s="114" t="s">
        <v>950</v>
      </c>
      <c r="I212" s="123" t="s">
        <v>457</v>
      </c>
      <c r="J212" s="178">
        <v>2006</v>
      </c>
      <c r="K212" s="119">
        <f t="shared" si="28"/>
        <v>20</v>
      </c>
      <c r="L212" s="117" t="str">
        <f t="shared" si="23"/>
        <v>OK</v>
      </c>
      <c r="M212" s="120" t="s">
        <v>515</v>
      </c>
      <c r="N212" s="57"/>
    </row>
    <row r="213" spans="1:14" ht="15">
      <c r="A213" s="110"/>
      <c r="B213" s="137">
        <v>8</v>
      </c>
      <c r="C213" s="110"/>
      <c r="D213" s="137" t="s">
        <v>956</v>
      </c>
      <c r="E213" s="111"/>
      <c r="F213" s="127"/>
      <c r="G213" s="110"/>
      <c r="H213" s="110"/>
      <c r="I213" s="110"/>
      <c r="J213" s="112"/>
      <c r="K213" s="119" t="str">
        <f t="shared" si="28"/>
        <v/>
      </c>
      <c r="L213" s="131"/>
      <c r="M213" s="110"/>
      <c r="N213" s="57"/>
    </row>
    <row r="214" spans="1:14" ht="15">
      <c r="A214" s="124" t="s">
        <v>957</v>
      </c>
      <c r="B214" s="115" t="s">
        <v>958</v>
      </c>
      <c r="C214" s="115" t="s">
        <v>959</v>
      </c>
      <c r="D214" s="115" t="s">
        <v>244</v>
      </c>
      <c r="E214" s="116"/>
      <c r="F214" s="114" t="str">
        <f t="shared" ref="F214:F238" si="29">A214</f>
        <v>ふ０１</v>
      </c>
      <c r="G214" s="114" t="str">
        <f t="shared" ref="G214:G236" si="30">B214&amp;C214</f>
        <v>水本敦史</v>
      </c>
      <c r="H214" s="114" t="str">
        <f>D214</f>
        <v>フレンズ</v>
      </c>
      <c r="I214" s="114" t="s">
        <v>457</v>
      </c>
      <c r="J214" s="118">
        <v>1967</v>
      </c>
      <c r="K214" s="119">
        <f>IF(J214="","",(2026-J214))</f>
        <v>59</v>
      </c>
      <c r="L214" s="114" t="str">
        <f t="shared" ref="L214:L238" si="31">IF(G214="","",IF(COUNTIF($G$4:$G$108,G214)&gt;1,"2重登録","OK"))</f>
        <v>OK</v>
      </c>
      <c r="M214" s="114" t="s">
        <v>515</v>
      </c>
      <c r="N214" s="57"/>
    </row>
    <row r="215" spans="1:14" ht="15">
      <c r="A215" s="114" t="s">
        <v>960</v>
      </c>
      <c r="B215" s="114" t="s">
        <v>961</v>
      </c>
      <c r="C215" s="114" t="s">
        <v>962</v>
      </c>
      <c r="D215" s="115" t="s">
        <v>118</v>
      </c>
      <c r="E215" s="116"/>
      <c r="F215" s="114" t="str">
        <f t="shared" si="29"/>
        <v>ふ０２</v>
      </c>
      <c r="G215" s="114" t="str">
        <f t="shared" si="30"/>
        <v>岡本大樹</v>
      </c>
      <c r="H215" s="114" t="s">
        <v>118</v>
      </c>
      <c r="I215" s="114" t="s">
        <v>457</v>
      </c>
      <c r="J215" s="120">
        <v>1982</v>
      </c>
      <c r="K215" s="119">
        <f t="shared" ref="K215:K238" si="32">IF(J215="","",(2026-J215))</f>
        <v>44</v>
      </c>
      <c r="L215" s="114" t="str">
        <f t="shared" si="31"/>
        <v>OK</v>
      </c>
      <c r="M215" s="114" t="s">
        <v>503</v>
      </c>
      <c r="N215" s="57"/>
    </row>
    <row r="216" spans="1:14" ht="15">
      <c r="A216" s="114" t="s">
        <v>963</v>
      </c>
      <c r="B216" s="115" t="s">
        <v>964</v>
      </c>
      <c r="C216" s="115" t="s">
        <v>965</v>
      </c>
      <c r="D216" s="115" t="s">
        <v>118</v>
      </c>
      <c r="E216" s="116"/>
      <c r="F216" s="114" t="str">
        <f t="shared" si="29"/>
        <v>ふ０３</v>
      </c>
      <c r="G216" s="114" t="str">
        <f t="shared" si="30"/>
        <v>増田剛士</v>
      </c>
      <c r="H216" s="114" t="s">
        <v>118</v>
      </c>
      <c r="I216" s="114" t="s">
        <v>457</v>
      </c>
      <c r="J216" s="118">
        <v>1976</v>
      </c>
      <c r="K216" s="119">
        <f t="shared" si="32"/>
        <v>50</v>
      </c>
      <c r="L216" s="114" t="str">
        <f t="shared" si="31"/>
        <v>OK</v>
      </c>
      <c r="M216" s="114" t="s">
        <v>515</v>
      </c>
      <c r="N216" s="57"/>
    </row>
    <row r="217" spans="1:14" ht="15">
      <c r="A217" s="114" t="s">
        <v>966</v>
      </c>
      <c r="B217" s="114" t="s">
        <v>967</v>
      </c>
      <c r="C217" s="114" t="s">
        <v>968</v>
      </c>
      <c r="D217" s="115" t="s">
        <v>118</v>
      </c>
      <c r="E217" s="116"/>
      <c r="F217" s="114" t="str">
        <f t="shared" si="29"/>
        <v>ふ０４</v>
      </c>
      <c r="G217" s="114" t="str">
        <f t="shared" si="30"/>
        <v>成宮康弘</v>
      </c>
      <c r="H217" s="114" t="s">
        <v>118</v>
      </c>
      <c r="I217" s="114" t="s">
        <v>457</v>
      </c>
      <c r="J217" s="120">
        <v>1970</v>
      </c>
      <c r="K217" s="119">
        <f t="shared" si="32"/>
        <v>56</v>
      </c>
      <c r="L217" s="114" t="str">
        <f t="shared" si="31"/>
        <v>OK</v>
      </c>
      <c r="M217" s="114" t="s">
        <v>515</v>
      </c>
      <c r="N217" s="57"/>
    </row>
    <row r="218" spans="1:14" ht="15">
      <c r="A218" s="114" t="s">
        <v>969</v>
      </c>
      <c r="B218" s="115" t="s">
        <v>970</v>
      </c>
      <c r="C218" s="115" t="s">
        <v>971</v>
      </c>
      <c r="D218" s="269" t="s">
        <v>118</v>
      </c>
      <c r="E218" s="154"/>
      <c r="F218" s="114" t="str">
        <f t="shared" si="29"/>
        <v>ふ０５</v>
      </c>
      <c r="G218" s="114" t="str">
        <f t="shared" si="30"/>
        <v>古市卓志</v>
      </c>
      <c r="H218" s="114" t="s">
        <v>118</v>
      </c>
      <c r="I218" s="114" t="s">
        <v>457</v>
      </c>
      <c r="J218" s="118">
        <v>1974</v>
      </c>
      <c r="K218" s="119">
        <f t="shared" si="32"/>
        <v>52</v>
      </c>
      <c r="L218" s="114" t="str">
        <f t="shared" si="31"/>
        <v>OK</v>
      </c>
      <c r="M218" s="114" t="s">
        <v>515</v>
      </c>
      <c r="N218" s="57"/>
    </row>
    <row r="219" spans="1:14" ht="15">
      <c r="A219" s="114" t="s">
        <v>972</v>
      </c>
      <c r="B219" s="135" t="s">
        <v>973</v>
      </c>
      <c r="C219" s="135" t="s">
        <v>974</v>
      </c>
      <c r="D219" s="115" t="s">
        <v>118</v>
      </c>
      <c r="E219" s="116"/>
      <c r="F219" s="114" t="str">
        <f t="shared" si="29"/>
        <v>ふ０６</v>
      </c>
      <c r="G219" s="114" t="str">
        <f t="shared" si="30"/>
        <v>浦嶋博邦</v>
      </c>
      <c r="H219" s="114" t="s">
        <v>118</v>
      </c>
      <c r="I219" s="114" t="s">
        <v>457</v>
      </c>
      <c r="J219" s="118">
        <v>1977</v>
      </c>
      <c r="K219" s="119">
        <f t="shared" si="32"/>
        <v>49</v>
      </c>
      <c r="L219" s="114" t="str">
        <f t="shared" si="31"/>
        <v>OK</v>
      </c>
      <c r="M219" s="121" t="s">
        <v>504</v>
      </c>
      <c r="N219" s="57"/>
    </row>
    <row r="220" spans="1:14" ht="15">
      <c r="A220" s="114" t="s">
        <v>975</v>
      </c>
      <c r="B220" s="115" t="s">
        <v>976</v>
      </c>
      <c r="C220" s="115" t="s">
        <v>977</v>
      </c>
      <c r="D220" s="115" t="s">
        <v>118</v>
      </c>
      <c r="E220" s="116"/>
      <c r="F220" s="114" t="str">
        <f t="shared" si="29"/>
        <v>ふ０７</v>
      </c>
      <c r="G220" s="114" t="str">
        <f t="shared" si="30"/>
        <v>平塚聡</v>
      </c>
      <c r="H220" s="114" t="s">
        <v>118</v>
      </c>
      <c r="I220" s="114" t="s">
        <v>457</v>
      </c>
      <c r="J220" s="118">
        <v>1960</v>
      </c>
      <c r="K220" s="119">
        <f t="shared" si="32"/>
        <v>66</v>
      </c>
      <c r="L220" s="114" t="str">
        <f t="shared" si="31"/>
        <v>OK</v>
      </c>
      <c r="M220" s="114" t="s">
        <v>515</v>
      </c>
      <c r="N220" s="57"/>
    </row>
    <row r="221" spans="1:14" ht="15">
      <c r="A221" s="114" t="s">
        <v>978</v>
      </c>
      <c r="B221" s="114" t="s">
        <v>979</v>
      </c>
      <c r="C221" s="114" t="s">
        <v>980</v>
      </c>
      <c r="D221" s="115" t="s">
        <v>118</v>
      </c>
      <c r="E221" s="116"/>
      <c r="F221" s="114" t="str">
        <f t="shared" si="29"/>
        <v>ふ０８</v>
      </c>
      <c r="G221" s="114" t="str">
        <f t="shared" si="30"/>
        <v>池端誠治</v>
      </c>
      <c r="H221" s="114" t="s">
        <v>118</v>
      </c>
      <c r="I221" s="114" t="s">
        <v>457</v>
      </c>
      <c r="J221" s="120">
        <v>1972</v>
      </c>
      <c r="K221" s="119">
        <f t="shared" si="32"/>
        <v>54</v>
      </c>
      <c r="L221" s="114" t="str">
        <f t="shared" si="31"/>
        <v>OK</v>
      </c>
      <c r="M221" s="114" t="s">
        <v>515</v>
      </c>
      <c r="N221" s="57"/>
    </row>
    <row r="222" spans="1:14" ht="15">
      <c r="A222" s="114" t="s">
        <v>981</v>
      </c>
      <c r="B222" s="115" t="s">
        <v>982</v>
      </c>
      <c r="C222" s="115" t="s">
        <v>983</v>
      </c>
      <c r="D222" s="115" t="s">
        <v>118</v>
      </c>
      <c r="E222" s="116"/>
      <c r="F222" s="114" t="str">
        <f t="shared" si="29"/>
        <v>ふ０９</v>
      </c>
      <c r="G222" s="114" t="str">
        <f t="shared" si="30"/>
        <v>三代康成</v>
      </c>
      <c r="H222" s="114" t="s">
        <v>118</v>
      </c>
      <c r="I222" s="114" t="s">
        <v>457</v>
      </c>
      <c r="J222" s="118">
        <v>1968</v>
      </c>
      <c r="K222" s="119">
        <f t="shared" si="32"/>
        <v>58</v>
      </c>
      <c r="L222" s="114" t="str">
        <f t="shared" si="31"/>
        <v>OK</v>
      </c>
      <c r="M222" s="114" t="s">
        <v>619</v>
      </c>
      <c r="N222" s="57"/>
    </row>
    <row r="223" spans="1:14" ht="15">
      <c r="A223" s="114" t="s">
        <v>984</v>
      </c>
      <c r="B223" s="135" t="s">
        <v>985</v>
      </c>
      <c r="C223" s="135" t="s">
        <v>986</v>
      </c>
      <c r="D223" s="115" t="s">
        <v>118</v>
      </c>
      <c r="E223" s="116"/>
      <c r="F223" s="114" t="str">
        <f t="shared" si="29"/>
        <v>ふ１０</v>
      </c>
      <c r="G223" s="114" t="str">
        <f t="shared" si="30"/>
        <v>井上新</v>
      </c>
      <c r="H223" s="114" t="s">
        <v>118</v>
      </c>
      <c r="I223" s="114" t="s">
        <v>457</v>
      </c>
      <c r="J223" s="118">
        <v>1958</v>
      </c>
      <c r="K223" s="119">
        <f t="shared" si="32"/>
        <v>68</v>
      </c>
      <c r="L223" s="114" t="str">
        <f t="shared" si="31"/>
        <v>OK</v>
      </c>
      <c r="M223" s="114" t="s">
        <v>547</v>
      </c>
      <c r="N223" s="57"/>
    </row>
    <row r="224" spans="1:14" ht="15">
      <c r="A224" s="114" t="s">
        <v>987</v>
      </c>
      <c r="B224" s="115" t="s">
        <v>988</v>
      </c>
      <c r="C224" s="115" t="s">
        <v>989</v>
      </c>
      <c r="D224" s="115" t="s">
        <v>118</v>
      </c>
      <c r="E224" s="239" t="s">
        <v>461</v>
      </c>
      <c r="F224" s="114" t="str">
        <f t="shared" si="29"/>
        <v>ふ１１</v>
      </c>
      <c r="G224" s="114" t="str">
        <f t="shared" si="30"/>
        <v>清水義弘</v>
      </c>
      <c r="H224" s="114" t="s">
        <v>118</v>
      </c>
      <c r="I224" s="114" t="s">
        <v>457</v>
      </c>
      <c r="J224" s="118">
        <v>1952</v>
      </c>
      <c r="K224" s="119">
        <f t="shared" si="32"/>
        <v>74</v>
      </c>
      <c r="L224" s="114" t="str">
        <f t="shared" si="31"/>
        <v>OK</v>
      </c>
      <c r="M224" s="114" t="s">
        <v>619</v>
      </c>
      <c r="N224" s="57"/>
    </row>
    <row r="225" spans="1:14" ht="15">
      <c r="A225" s="114" t="s">
        <v>990</v>
      </c>
      <c r="B225" s="115" t="s">
        <v>991</v>
      </c>
      <c r="C225" s="115" t="s">
        <v>992</v>
      </c>
      <c r="D225" s="115" t="s">
        <v>118</v>
      </c>
      <c r="E225" s="154" t="s">
        <v>461</v>
      </c>
      <c r="F225" s="114" t="str">
        <f t="shared" si="29"/>
        <v>ふ１２</v>
      </c>
      <c r="G225" s="114" t="str">
        <f t="shared" si="30"/>
        <v>福元公道</v>
      </c>
      <c r="H225" s="114" t="s">
        <v>118</v>
      </c>
      <c r="I225" s="114" t="s">
        <v>457</v>
      </c>
      <c r="J225" s="118">
        <v>1949</v>
      </c>
      <c r="K225" s="119">
        <f t="shared" si="32"/>
        <v>77</v>
      </c>
      <c r="L225" s="114" t="str">
        <f t="shared" si="31"/>
        <v>OK</v>
      </c>
      <c r="M225" s="114" t="s">
        <v>503</v>
      </c>
      <c r="N225" s="57"/>
    </row>
    <row r="226" spans="1:14" ht="15">
      <c r="A226" s="114" t="s">
        <v>993</v>
      </c>
      <c r="B226" s="121" t="s">
        <v>994</v>
      </c>
      <c r="C226" s="121" t="s">
        <v>995</v>
      </c>
      <c r="D226" s="115" t="s">
        <v>118</v>
      </c>
      <c r="F226" s="114" t="str">
        <f t="shared" si="29"/>
        <v>ふ１３</v>
      </c>
      <c r="G226" s="114" t="str">
        <f t="shared" si="30"/>
        <v>大野美南</v>
      </c>
      <c r="H226" s="114" t="s">
        <v>118</v>
      </c>
      <c r="I226" s="121" t="s">
        <v>499</v>
      </c>
      <c r="J226" s="118">
        <v>1993</v>
      </c>
      <c r="K226" s="119">
        <f t="shared" si="32"/>
        <v>33</v>
      </c>
      <c r="L226" s="114" t="str">
        <f t="shared" si="31"/>
        <v>OK</v>
      </c>
      <c r="M226" s="114" t="s">
        <v>526</v>
      </c>
      <c r="N226" s="57"/>
    </row>
    <row r="227" spans="1:14" ht="15">
      <c r="A227" s="114" t="s">
        <v>996</v>
      </c>
      <c r="B227" s="121" t="s">
        <v>982</v>
      </c>
      <c r="C227" s="121" t="s">
        <v>997</v>
      </c>
      <c r="D227" s="115" t="s">
        <v>118</v>
      </c>
      <c r="F227" s="114" t="str">
        <f t="shared" si="29"/>
        <v>ふ１４</v>
      </c>
      <c r="G227" s="114" t="str">
        <f t="shared" si="30"/>
        <v>三代梨絵</v>
      </c>
      <c r="H227" s="114" t="s">
        <v>118</v>
      </c>
      <c r="I227" s="121" t="s">
        <v>499</v>
      </c>
      <c r="J227" s="118">
        <v>1976</v>
      </c>
      <c r="K227" s="119">
        <f t="shared" si="32"/>
        <v>50</v>
      </c>
      <c r="L227" s="114" t="str">
        <f t="shared" si="31"/>
        <v>OK</v>
      </c>
      <c r="M227" s="124" t="s">
        <v>619</v>
      </c>
      <c r="N227" s="57"/>
    </row>
    <row r="228" spans="1:14" ht="15">
      <c r="A228" s="114" t="s">
        <v>998</v>
      </c>
      <c r="B228" s="121" t="s">
        <v>991</v>
      </c>
      <c r="C228" s="121" t="s">
        <v>999</v>
      </c>
      <c r="D228" s="115" t="s">
        <v>118</v>
      </c>
      <c r="F228" s="114" t="str">
        <f t="shared" si="29"/>
        <v>ふ１５</v>
      </c>
      <c r="G228" s="114" t="str">
        <f t="shared" si="30"/>
        <v>福元さち</v>
      </c>
      <c r="H228" s="114" t="s">
        <v>118</v>
      </c>
      <c r="I228" s="121" t="s">
        <v>499</v>
      </c>
      <c r="J228" s="118">
        <v>1971</v>
      </c>
      <c r="K228" s="119">
        <f t="shared" si="32"/>
        <v>55</v>
      </c>
      <c r="L228" s="114" t="str">
        <f t="shared" si="31"/>
        <v>OK</v>
      </c>
      <c r="M228" s="114" t="s">
        <v>503</v>
      </c>
      <c r="N228" s="57"/>
    </row>
    <row r="229" spans="1:14" ht="15">
      <c r="A229" s="114" t="s">
        <v>1000</v>
      </c>
      <c r="B229" s="121" t="s">
        <v>1001</v>
      </c>
      <c r="C229" s="121" t="s">
        <v>1002</v>
      </c>
      <c r="D229" s="115" t="s">
        <v>118</v>
      </c>
      <c r="F229" s="114" t="str">
        <f t="shared" si="29"/>
        <v>ふ１６</v>
      </c>
      <c r="G229" s="114" t="str">
        <f t="shared" si="30"/>
        <v>筒井珠世</v>
      </c>
      <c r="H229" s="114" t="s">
        <v>118</v>
      </c>
      <c r="I229" s="121" t="s">
        <v>499</v>
      </c>
      <c r="J229" s="118">
        <v>1967</v>
      </c>
      <c r="K229" s="119">
        <f t="shared" si="32"/>
        <v>59</v>
      </c>
      <c r="L229" s="114" t="str">
        <f t="shared" si="31"/>
        <v>OK</v>
      </c>
      <c r="M229" s="114" t="s">
        <v>459</v>
      </c>
      <c r="N229" s="57"/>
    </row>
    <row r="230" spans="1:14" ht="15">
      <c r="A230" s="114" t="s">
        <v>1003</v>
      </c>
      <c r="B230" s="121" t="s">
        <v>1004</v>
      </c>
      <c r="C230" s="121" t="s">
        <v>1005</v>
      </c>
      <c r="D230" s="115" t="s">
        <v>118</v>
      </c>
      <c r="F230" s="114" t="str">
        <f t="shared" si="29"/>
        <v>ふ１７</v>
      </c>
      <c r="G230" s="114" t="str">
        <f t="shared" si="30"/>
        <v>栗田智里</v>
      </c>
      <c r="H230" s="114" t="s">
        <v>118</v>
      </c>
      <c r="I230" s="121" t="s">
        <v>499</v>
      </c>
      <c r="J230" s="118">
        <v>1978</v>
      </c>
      <c r="K230" s="119">
        <f t="shared" si="32"/>
        <v>48</v>
      </c>
      <c r="L230" s="114" t="str">
        <f t="shared" si="31"/>
        <v>OK</v>
      </c>
      <c r="M230" s="114" t="s">
        <v>1006</v>
      </c>
      <c r="N230" s="57"/>
    </row>
    <row r="231" spans="1:14" ht="15">
      <c r="A231" s="114" t="s">
        <v>1007</v>
      </c>
      <c r="B231" s="121" t="s">
        <v>1008</v>
      </c>
      <c r="C231" s="121" t="s">
        <v>1009</v>
      </c>
      <c r="D231" s="115" t="s">
        <v>118</v>
      </c>
      <c r="F231" s="114" t="str">
        <f t="shared" si="29"/>
        <v>ふ１８</v>
      </c>
      <c r="G231" s="114" t="str">
        <f t="shared" si="30"/>
        <v>柏木貴子</v>
      </c>
      <c r="H231" s="114" t="s">
        <v>118</v>
      </c>
      <c r="I231" s="121" t="s">
        <v>499</v>
      </c>
      <c r="J231" s="118">
        <v>1974</v>
      </c>
      <c r="K231" s="119">
        <f t="shared" si="32"/>
        <v>52</v>
      </c>
      <c r="L231" s="114" t="str">
        <f t="shared" si="31"/>
        <v>OK</v>
      </c>
      <c r="M231" s="114" t="s">
        <v>502</v>
      </c>
      <c r="N231" s="57"/>
    </row>
    <row r="232" spans="1:14" ht="15">
      <c r="A232" s="114" t="s">
        <v>1010</v>
      </c>
      <c r="B232" s="121" t="s">
        <v>1011</v>
      </c>
      <c r="C232" s="121" t="s">
        <v>1012</v>
      </c>
      <c r="D232" s="115" t="s">
        <v>118</v>
      </c>
      <c r="F232" s="114" t="str">
        <f t="shared" si="29"/>
        <v>ふ１９</v>
      </c>
      <c r="G232" s="114" t="str">
        <f t="shared" si="30"/>
        <v>出縄久子</v>
      </c>
      <c r="H232" s="114" t="s">
        <v>118</v>
      </c>
      <c r="I232" s="121" t="s">
        <v>499</v>
      </c>
      <c r="J232" s="118">
        <v>1965</v>
      </c>
      <c r="K232" s="119">
        <f t="shared" si="32"/>
        <v>61</v>
      </c>
      <c r="L232" s="114" t="str">
        <f t="shared" si="31"/>
        <v>OK</v>
      </c>
      <c r="M232" s="114" t="s">
        <v>748</v>
      </c>
      <c r="N232" s="57"/>
    </row>
    <row r="233" spans="1:14" ht="15">
      <c r="A233" s="114" t="s">
        <v>1013</v>
      </c>
      <c r="B233" s="121" t="s">
        <v>1014</v>
      </c>
      <c r="C233" s="121" t="s">
        <v>1015</v>
      </c>
      <c r="D233" s="115" t="s">
        <v>118</v>
      </c>
      <c r="F233" s="114" t="str">
        <f t="shared" si="29"/>
        <v>ふ２０</v>
      </c>
      <c r="G233" s="114" t="str">
        <f t="shared" si="30"/>
        <v>吉岡京子</v>
      </c>
      <c r="H233" s="114" t="s">
        <v>118</v>
      </c>
      <c r="I233" s="121" t="s">
        <v>499</v>
      </c>
      <c r="J233" s="118">
        <v>1959</v>
      </c>
      <c r="K233" s="119">
        <f t="shared" si="32"/>
        <v>67</v>
      </c>
      <c r="L233" s="114" t="str">
        <f t="shared" si="31"/>
        <v>OK</v>
      </c>
      <c r="M233" s="114" t="s">
        <v>652</v>
      </c>
      <c r="N233" s="57"/>
    </row>
    <row r="234" spans="1:14" ht="15">
      <c r="A234" s="124" t="s">
        <v>1016</v>
      </c>
      <c r="B234" s="126" t="s">
        <v>501</v>
      </c>
      <c r="C234" s="126" t="s">
        <v>1017</v>
      </c>
      <c r="D234" s="124" t="s">
        <v>118</v>
      </c>
      <c r="E234" s="154"/>
      <c r="F234" s="114" t="str">
        <f t="shared" si="29"/>
        <v>ふ２１</v>
      </c>
      <c r="G234" s="114" t="str">
        <f t="shared" si="30"/>
        <v>森千代美</v>
      </c>
      <c r="H234" s="124" t="s">
        <v>118</v>
      </c>
      <c r="I234" s="126" t="s">
        <v>499</v>
      </c>
      <c r="J234" s="123">
        <v>1958</v>
      </c>
      <c r="K234" s="119">
        <f t="shared" si="32"/>
        <v>68</v>
      </c>
      <c r="L234" s="114" t="str">
        <f t="shared" si="31"/>
        <v>OK</v>
      </c>
      <c r="M234" s="124" t="s">
        <v>608</v>
      </c>
      <c r="N234" s="57"/>
    </row>
    <row r="235" spans="1:14" ht="15">
      <c r="A235" s="124" t="s">
        <v>1018</v>
      </c>
      <c r="B235" s="126" t="s">
        <v>1019</v>
      </c>
      <c r="C235" s="126" t="s">
        <v>1020</v>
      </c>
      <c r="D235" s="124" t="s">
        <v>118</v>
      </c>
      <c r="E235" s="124"/>
      <c r="F235" s="114" t="str">
        <f t="shared" si="29"/>
        <v>ふ２２</v>
      </c>
      <c r="G235" s="114" t="str">
        <f t="shared" si="30"/>
        <v>山﨑暢代</v>
      </c>
      <c r="H235" s="124" t="s">
        <v>118</v>
      </c>
      <c r="I235" s="126" t="s">
        <v>499</v>
      </c>
      <c r="J235" s="123">
        <v>1968</v>
      </c>
      <c r="K235" s="119">
        <f t="shared" si="32"/>
        <v>58</v>
      </c>
      <c r="L235" s="114" t="str">
        <f t="shared" si="31"/>
        <v>OK</v>
      </c>
      <c r="M235" s="124" t="s">
        <v>515</v>
      </c>
      <c r="N235" s="57"/>
    </row>
    <row r="236" spans="1:14" ht="15">
      <c r="A236" s="114" t="s">
        <v>1021</v>
      </c>
      <c r="B236" s="126" t="s">
        <v>683</v>
      </c>
      <c r="C236" s="126" t="s">
        <v>684</v>
      </c>
      <c r="D236" s="124" t="s">
        <v>118</v>
      </c>
      <c r="E236" s="116" t="s">
        <v>461</v>
      </c>
      <c r="F236" s="114" t="str">
        <f t="shared" si="29"/>
        <v>ふ２３</v>
      </c>
      <c r="G236" s="114" t="str">
        <f t="shared" si="30"/>
        <v>堀部品子</v>
      </c>
      <c r="H236" s="124" t="s">
        <v>118</v>
      </c>
      <c r="I236" s="126" t="s">
        <v>499</v>
      </c>
      <c r="J236" s="123">
        <v>1951</v>
      </c>
      <c r="K236" s="119">
        <f t="shared" si="32"/>
        <v>75</v>
      </c>
      <c r="L236" s="114" t="str">
        <f t="shared" si="31"/>
        <v>OK</v>
      </c>
      <c r="M236" s="126" t="s">
        <v>504</v>
      </c>
      <c r="N236" s="57"/>
    </row>
    <row r="237" spans="1:14" ht="15">
      <c r="A237" s="124" t="s">
        <v>1022</v>
      </c>
      <c r="B237" s="126" t="s">
        <v>558</v>
      </c>
      <c r="C237" s="126" t="s">
        <v>1023</v>
      </c>
      <c r="D237" s="124" t="s">
        <v>118</v>
      </c>
      <c r="E237" s="116"/>
      <c r="F237" s="114" t="str">
        <f t="shared" si="29"/>
        <v>ふ２４</v>
      </c>
      <c r="G237" s="114" t="str">
        <f>B237&amp;C237</f>
        <v>山本順子</v>
      </c>
      <c r="H237" s="124" t="s">
        <v>118</v>
      </c>
      <c r="I237" s="126" t="s">
        <v>499</v>
      </c>
      <c r="J237" s="123">
        <v>1976</v>
      </c>
      <c r="K237" s="119">
        <f t="shared" si="32"/>
        <v>50</v>
      </c>
      <c r="L237" s="114" t="str">
        <f t="shared" si="31"/>
        <v>OK</v>
      </c>
      <c r="M237" s="124" t="s">
        <v>619</v>
      </c>
    </row>
    <row r="238" spans="1:14" ht="15">
      <c r="A238" s="124" t="s">
        <v>1024</v>
      </c>
      <c r="B238" s="152" t="s">
        <v>632</v>
      </c>
      <c r="C238" s="152" t="s">
        <v>1025</v>
      </c>
      <c r="D238" s="124" t="s">
        <v>118</v>
      </c>
      <c r="E238" s="116"/>
      <c r="F238" s="114" t="str">
        <f t="shared" si="29"/>
        <v>ふ２５</v>
      </c>
      <c r="G238" s="114" t="str">
        <f>B238&amp;C238</f>
        <v>辻義規</v>
      </c>
      <c r="H238" s="124" t="s">
        <v>118</v>
      </c>
      <c r="I238" s="114" t="s">
        <v>457</v>
      </c>
      <c r="J238" s="123">
        <v>1973</v>
      </c>
      <c r="K238" s="119">
        <f t="shared" si="32"/>
        <v>53</v>
      </c>
      <c r="L238" s="114" t="str">
        <f t="shared" si="31"/>
        <v>OK</v>
      </c>
      <c r="M238" s="124" t="s">
        <v>515</v>
      </c>
    </row>
    <row r="239" spans="1:14" ht="15">
      <c r="A239" s="159"/>
      <c r="B239" s="137">
        <v>9</v>
      </c>
      <c r="C239" s="160"/>
      <c r="D239" s="159" t="s">
        <v>1026</v>
      </c>
      <c r="E239" s="111"/>
      <c r="F239" s="127"/>
      <c r="G239" s="159"/>
      <c r="H239" s="159"/>
      <c r="I239" s="160"/>
      <c r="J239" s="161"/>
      <c r="K239" s="119" t="str">
        <f t="shared" si="28"/>
        <v/>
      </c>
      <c r="L239" s="162"/>
      <c r="M239" s="159"/>
    </row>
    <row r="240" spans="1:14" ht="15">
      <c r="A240" s="163" t="s">
        <v>1027</v>
      </c>
      <c r="B240" s="164" t="s">
        <v>606</v>
      </c>
      <c r="C240" s="164" t="s">
        <v>607</v>
      </c>
      <c r="D240" s="165" t="s">
        <v>37</v>
      </c>
      <c r="E240" s="166"/>
      <c r="F240" s="114" t="str">
        <f t="shared" ref="F240:F295" si="33">A240</f>
        <v>う０１</v>
      </c>
      <c r="G240" s="114" t="str">
        <f t="shared" ref="G240:G291" si="34">B240&amp;C240</f>
        <v>岩花功</v>
      </c>
      <c r="H240" s="165" t="s">
        <v>0</v>
      </c>
      <c r="I240" s="165" t="s">
        <v>4</v>
      </c>
      <c r="J240" s="167">
        <v>1962</v>
      </c>
      <c r="K240" s="119">
        <f>K214</f>
        <v>59</v>
      </c>
      <c r="L240" s="117" t="str">
        <f t="shared" ref="L240:L268" si="35">IF(G240="","",IF(COUNTIF($G$8:$G$407,G240)&gt;1,"2重登録","OK"))</f>
        <v>OK</v>
      </c>
      <c r="M240" s="168" t="s">
        <v>608</v>
      </c>
    </row>
    <row r="241" spans="1:14" ht="15">
      <c r="A241" s="163" t="s">
        <v>1028</v>
      </c>
      <c r="B241" s="164" t="s">
        <v>609</v>
      </c>
      <c r="C241" s="164" t="s">
        <v>610</v>
      </c>
      <c r="D241" s="165" t="s">
        <v>37</v>
      </c>
      <c r="E241" s="166"/>
      <c r="F241" s="114" t="str">
        <f t="shared" si="33"/>
        <v>う０２</v>
      </c>
      <c r="G241" s="114" t="str">
        <f t="shared" si="34"/>
        <v>牛道雄介</v>
      </c>
      <c r="H241" s="165" t="s">
        <v>0</v>
      </c>
      <c r="I241" s="115" t="s">
        <v>4</v>
      </c>
      <c r="J241" s="169">
        <v>1978</v>
      </c>
      <c r="K241" s="119">
        <f t="shared" si="28"/>
        <v>48</v>
      </c>
      <c r="L241" s="117" t="str">
        <f t="shared" si="35"/>
        <v>OK</v>
      </c>
      <c r="M241" s="170" t="s">
        <v>458</v>
      </c>
    </row>
    <row r="242" spans="1:14" ht="15">
      <c r="A242" s="163" t="s">
        <v>201</v>
      </c>
      <c r="B242" s="164" t="s">
        <v>1029</v>
      </c>
      <c r="C242" s="164" t="s">
        <v>1030</v>
      </c>
      <c r="D242" s="165" t="s">
        <v>37</v>
      </c>
      <c r="E242" s="166"/>
      <c r="F242" s="114" t="str">
        <f t="shared" si="33"/>
        <v>う０３</v>
      </c>
      <c r="G242" s="114" t="str">
        <f t="shared" si="34"/>
        <v>久保田勉</v>
      </c>
      <c r="H242" s="165" t="s">
        <v>0</v>
      </c>
      <c r="I242" s="115" t="s">
        <v>4</v>
      </c>
      <c r="J242" s="169">
        <v>1967</v>
      </c>
      <c r="K242" s="119">
        <f t="shared" si="28"/>
        <v>59</v>
      </c>
      <c r="L242" s="117" t="str">
        <f t="shared" si="35"/>
        <v>OK</v>
      </c>
      <c r="M242" s="170" t="s">
        <v>748</v>
      </c>
    </row>
    <row r="243" spans="1:14" ht="15">
      <c r="A243" s="163" t="s">
        <v>202</v>
      </c>
      <c r="B243" s="171" t="s">
        <v>611</v>
      </c>
      <c r="C243" s="171" t="s">
        <v>612</v>
      </c>
      <c r="D243" s="165" t="s">
        <v>37</v>
      </c>
      <c r="E243" s="166"/>
      <c r="F243" s="114" t="str">
        <f t="shared" si="33"/>
        <v>う０４</v>
      </c>
      <c r="G243" s="114" t="str">
        <f t="shared" si="34"/>
        <v>小倉俊郎</v>
      </c>
      <c r="H243" s="165" t="s">
        <v>0</v>
      </c>
      <c r="I243" s="114" t="s">
        <v>4</v>
      </c>
      <c r="J243" s="120">
        <v>1959</v>
      </c>
      <c r="K243" s="119">
        <f t="shared" si="28"/>
        <v>67</v>
      </c>
      <c r="L243" s="117" t="str">
        <f t="shared" si="35"/>
        <v>OK</v>
      </c>
      <c r="M243" s="114" t="s">
        <v>526</v>
      </c>
    </row>
    <row r="244" spans="1:14" ht="15">
      <c r="A244" s="163" t="s">
        <v>203</v>
      </c>
      <c r="B244" s="270" t="s">
        <v>1031</v>
      </c>
      <c r="C244" s="270" t="s">
        <v>1032</v>
      </c>
      <c r="D244" s="165" t="s">
        <v>37</v>
      </c>
      <c r="E244" s="166"/>
      <c r="F244" s="114" t="str">
        <f t="shared" si="33"/>
        <v>う０５</v>
      </c>
      <c r="G244" s="114" t="str">
        <f t="shared" si="34"/>
        <v>垣内義則</v>
      </c>
      <c r="H244" s="165" t="s">
        <v>0</v>
      </c>
      <c r="I244" s="115" t="s">
        <v>4</v>
      </c>
      <c r="J244" s="169">
        <v>1972</v>
      </c>
      <c r="K244" s="119">
        <f t="shared" si="28"/>
        <v>54</v>
      </c>
      <c r="L244" s="117" t="str">
        <f t="shared" si="35"/>
        <v>OK</v>
      </c>
      <c r="M244" s="172" t="s">
        <v>1</v>
      </c>
    </row>
    <row r="245" spans="1:14" ht="15">
      <c r="A245" s="163" t="s">
        <v>204</v>
      </c>
      <c r="B245" s="173" t="s">
        <v>613</v>
      </c>
      <c r="C245" s="173" t="s">
        <v>614</v>
      </c>
      <c r="D245" s="165" t="s">
        <v>37</v>
      </c>
      <c r="E245" s="166"/>
      <c r="F245" s="114" t="str">
        <f t="shared" si="33"/>
        <v>う０６</v>
      </c>
      <c r="G245" s="114" t="str">
        <f t="shared" si="34"/>
        <v>片岡一寿</v>
      </c>
      <c r="H245" s="165" t="s">
        <v>0</v>
      </c>
      <c r="I245" s="115" t="s">
        <v>4</v>
      </c>
      <c r="J245" s="169">
        <v>1971</v>
      </c>
      <c r="K245" s="119">
        <f t="shared" si="28"/>
        <v>55</v>
      </c>
      <c r="L245" s="117" t="str">
        <f t="shared" si="35"/>
        <v>OK</v>
      </c>
      <c r="M245" s="170" t="s">
        <v>526</v>
      </c>
    </row>
    <row r="246" spans="1:14" ht="15">
      <c r="A246" s="163" t="s">
        <v>205</v>
      </c>
      <c r="B246" s="164" t="s">
        <v>615</v>
      </c>
      <c r="C246" s="164" t="s">
        <v>616</v>
      </c>
      <c r="D246" s="165" t="s">
        <v>37</v>
      </c>
      <c r="E246" s="166"/>
      <c r="F246" s="114" t="str">
        <f t="shared" si="33"/>
        <v>う０７</v>
      </c>
      <c r="G246" s="114" t="str">
        <f t="shared" si="34"/>
        <v>亀井皓太</v>
      </c>
      <c r="H246" s="165" t="s">
        <v>0</v>
      </c>
      <c r="I246" s="165" t="s">
        <v>4</v>
      </c>
      <c r="J246" s="174">
        <v>2003</v>
      </c>
      <c r="K246" s="119">
        <f t="shared" si="28"/>
        <v>23</v>
      </c>
      <c r="L246" s="149" t="str">
        <f t="shared" si="35"/>
        <v>OK</v>
      </c>
      <c r="M246" s="172" t="s">
        <v>1</v>
      </c>
    </row>
    <row r="247" spans="1:14" ht="15">
      <c r="A247" s="163" t="s">
        <v>206</v>
      </c>
      <c r="B247" s="270" t="s">
        <v>615</v>
      </c>
      <c r="C247" s="270" t="s">
        <v>1033</v>
      </c>
      <c r="D247" s="165" t="s">
        <v>37</v>
      </c>
      <c r="E247" s="166"/>
      <c r="F247" s="114" t="str">
        <f t="shared" si="33"/>
        <v>う０８</v>
      </c>
      <c r="G247" s="114" t="str">
        <f t="shared" si="34"/>
        <v>亀井雅嗣</v>
      </c>
      <c r="H247" s="165" t="s">
        <v>0</v>
      </c>
      <c r="I247" s="165" t="s">
        <v>4</v>
      </c>
      <c r="J247" s="174">
        <v>1970</v>
      </c>
      <c r="K247" s="119">
        <f t="shared" si="28"/>
        <v>56</v>
      </c>
      <c r="L247" s="114" t="str">
        <f t="shared" si="35"/>
        <v>OK</v>
      </c>
      <c r="M247" s="172" t="s">
        <v>1</v>
      </c>
    </row>
    <row r="248" spans="1:14" customFormat="1" ht="15">
      <c r="A248" s="163" t="s">
        <v>207</v>
      </c>
      <c r="B248" s="171" t="s">
        <v>617</v>
      </c>
      <c r="C248" s="171" t="s">
        <v>618</v>
      </c>
      <c r="D248" s="165" t="s">
        <v>37</v>
      </c>
      <c r="E248" s="166"/>
      <c r="F248" s="114" t="str">
        <f t="shared" si="33"/>
        <v>う０９</v>
      </c>
      <c r="G248" s="114" t="str">
        <f t="shared" si="34"/>
        <v>土肥将博</v>
      </c>
      <c r="H248" s="165" t="s">
        <v>0</v>
      </c>
      <c r="I248" s="115" t="s">
        <v>4</v>
      </c>
      <c r="J248" s="175">
        <v>1964</v>
      </c>
      <c r="K248" s="119">
        <f t="shared" si="28"/>
        <v>62</v>
      </c>
      <c r="L248" s="114" t="str">
        <f t="shared" si="35"/>
        <v>OK</v>
      </c>
      <c r="M248" s="176" t="s">
        <v>619</v>
      </c>
      <c r="N248" s="109"/>
    </row>
    <row r="249" spans="1:14" customFormat="1" ht="15.75" customHeight="1">
      <c r="A249" s="163" t="s">
        <v>208</v>
      </c>
      <c r="B249" s="270" t="s">
        <v>501</v>
      </c>
      <c r="C249" s="270" t="s">
        <v>1034</v>
      </c>
      <c r="D249" s="165" t="s">
        <v>37</v>
      </c>
      <c r="E249" s="166"/>
      <c r="F249" s="114" t="str">
        <f t="shared" si="33"/>
        <v>う１０</v>
      </c>
      <c r="G249" s="114" t="str">
        <f t="shared" si="34"/>
        <v>森寿人</v>
      </c>
      <c r="H249" s="165" t="s">
        <v>0</v>
      </c>
      <c r="I249" s="115" t="s">
        <v>4</v>
      </c>
      <c r="J249" s="118">
        <v>1978</v>
      </c>
      <c r="K249" s="119">
        <f t="shared" si="28"/>
        <v>48</v>
      </c>
      <c r="L249" s="114" t="str">
        <f t="shared" si="35"/>
        <v>OK</v>
      </c>
      <c r="M249" s="114" t="s">
        <v>515</v>
      </c>
      <c r="N249" s="109"/>
    </row>
    <row r="250" spans="1:14" customFormat="1" ht="15.75" customHeight="1">
      <c r="A250" s="163" t="s">
        <v>209</v>
      </c>
      <c r="B250" s="136" t="s">
        <v>501</v>
      </c>
      <c r="C250" s="136" t="s">
        <v>1035</v>
      </c>
      <c r="D250" s="165" t="s">
        <v>37</v>
      </c>
      <c r="E250" s="166"/>
      <c r="F250" s="114" t="str">
        <f t="shared" si="33"/>
        <v>う１１</v>
      </c>
      <c r="G250" s="114" t="str">
        <f t="shared" si="34"/>
        <v>森健一</v>
      </c>
      <c r="H250" s="165" t="s">
        <v>0</v>
      </c>
      <c r="I250" s="115" t="s">
        <v>4</v>
      </c>
      <c r="J250" s="169">
        <v>1971</v>
      </c>
      <c r="K250" s="119">
        <f t="shared" si="28"/>
        <v>55</v>
      </c>
      <c r="L250" s="117" t="str">
        <f t="shared" si="35"/>
        <v>OK</v>
      </c>
      <c r="M250" s="170" t="s">
        <v>526</v>
      </c>
      <c r="N250" s="109"/>
    </row>
    <row r="251" spans="1:14" customFormat="1" ht="15.75" customHeight="1">
      <c r="A251" s="163" t="s">
        <v>210</v>
      </c>
      <c r="B251" s="136" t="s">
        <v>501</v>
      </c>
      <c r="C251" s="136" t="s">
        <v>1036</v>
      </c>
      <c r="D251" s="165" t="s">
        <v>37</v>
      </c>
      <c r="E251" s="166"/>
      <c r="F251" s="114" t="str">
        <f t="shared" si="33"/>
        <v>う１２</v>
      </c>
      <c r="G251" s="114" t="str">
        <f t="shared" si="34"/>
        <v>森皓輝</v>
      </c>
      <c r="H251" s="165" t="s">
        <v>0</v>
      </c>
      <c r="I251" s="114" t="s">
        <v>457</v>
      </c>
      <c r="J251" s="169">
        <v>1998</v>
      </c>
      <c r="K251" s="119">
        <f t="shared" si="28"/>
        <v>28</v>
      </c>
      <c r="L251" s="114" t="str">
        <f t="shared" si="35"/>
        <v>OK</v>
      </c>
      <c r="M251" s="170" t="s">
        <v>608</v>
      </c>
      <c r="N251" s="109"/>
    </row>
    <row r="252" spans="1:14" customFormat="1" ht="15">
      <c r="A252" s="163" t="s">
        <v>211</v>
      </c>
      <c r="B252" s="173" t="s">
        <v>558</v>
      </c>
      <c r="C252" s="173" t="s">
        <v>620</v>
      </c>
      <c r="D252" s="165" t="s">
        <v>37</v>
      </c>
      <c r="E252" s="166"/>
      <c r="F252" s="114" t="str">
        <f t="shared" si="33"/>
        <v>う１３</v>
      </c>
      <c r="G252" s="114" t="str">
        <f t="shared" si="34"/>
        <v>山本昌紀</v>
      </c>
      <c r="H252" s="165" t="s">
        <v>0</v>
      </c>
      <c r="I252" s="115" t="s">
        <v>4</v>
      </c>
      <c r="J252" s="178">
        <v>1970</v>
      </c>
      <c r="K252" s="119">
        <f t="shared" si="28"/>
        <v>56</v>
      </c>
      <c r="L252" s="114" t="str">
        <f t="shared" si="35"/>
        <v>OK</v>
      </c>
      <c r="M252" s="152" t="s">
        <v>608</v>
      </c>
      <c r="N252" s="109"/>
    </row>
    <row r="253" spans="1:14" customFormat="1" ht="15">
      <c r="A253" s="163" t="s">
        <v>212</v>
      </c>
      <c r="B253" s="173" t="s">
        <v>558</v>
      </c>
      <c r="C253" s="173" t="s">
        <v>621</v>
      </c>
      <c r="D253" s="165" t="s">
        <v>37</v>
      </c>
      <c r="E253" s="166"/>
      <c r="F253" s="114" t="str">
        <f t="shared" si="33"/>
        <v>う１４</v>
      </c>
      <c r="G253" s="114" t="str">
        <f t="shared" si="34"/>
        <v>山本浩之</v>
      </c>
      <c r="H253" s="165" t="s">
        <v>0</v>
      </c>
      <c r="I253" s="115" t="s">
        <v>4</v>
      </c>
      <c r="J253" s="169">
        <v>1967</v>
      </c>
      <c r="K253" s="119">
        <f t="shared" si="28"/>
        <v>59</v>
      </c>
      <c r="L253" s="114" t="str">
        <f t="shared" si="35"/>
        <v>OK</v>
      </c>
      <c r="M253" s="168" t="s">
        <v>608</v>
      </c>
      <c r="N253" s="109"/>
    </row>
    <row r="254" spans="1:14" customFormat="1" ht="15">
      <c r="A254" s="163" t="s">
        <v>213</v>
      </c>
      <c r="B254" s="179" t="s">
        <v>622</v>
      </c>
      <c r="C254" s="179" t="s">
        <v>232</v>
      </c>
      <c r="D254" s="165" t="s">
        <v>37</v>
      </c>
      <c r="E254" s="166"/>
      <c r="F254" s="114" t="str">
        <f t="shared" si="33"/>
        <v>う１５</v>
      </c>
      <c r="G254" s="114" t="str">
        <f t="shared" si="34"/>
        <v>吉村淳</v>
      </c>
      <c r="H254" s="165" t="s">
        <v>0</v>
      </c>
      <c r="I254" s="115" t="s">
        <v>4</v>
      </c>
      <c r="J254" s="169">
        <v>1976</v>
      </c>
      <c r="K254" s="119">
        <f t="shared" si="28"/>
        <v>50</v>
      </c>
      <c r="L254" s="114" t="str">
        <f t="shared" si="35"/>
        <v>OK</v>
      </c>
      <c r="M254" s="168" t="s">
        <v>502</v>
      </c>
      <c r="N254" s="109"/>
    </row>
    <row r="255" spans="1:14" customFormat="1" ht="15">
      <c r="A255" s="163" t="s">
        <v>214</v>
      </c>
      <c r="B255" s="171" t="s">
        <v>623</v>
      </c>
      <c r="C255" s="171" t="s">
        <v>624</v>
      </c>
      <c r="D255" s="165" t="s">
        <v>37</v>
      </c>
      <c r="E255" s="166"/>
      <c r="F255" s="114" t="str">
        <f t="shared" si="33"/>
        <v>う１６</v>
      </c>
      <c r="G255" s="114" t="str">
        <f t="shared" si="34"/>
        <v>脇野佳邦</v>
      </c>
      <c r="H255" s="165" t="s">
        <v>0</v>
      </c>
      <c r="I255" s="115" t="s">
        <v>4</v>
      </c>
      <c r="J255" s="169">
        <v>1973</v>
      </c>
      <c r="K255" s="119">
        <f t="shared" si="28"/>
        <v>53</v>
      </c>
      <c r="L255" s="114" t="str">
        <f t="shared" si="35"/>
        <v>OK</v>
      </c>
      <c r="M255" s="168" t="s">
        <v>619</v>
      </c>
      <c r="N255" s="109"/>
    </row>
    <row r="256" spans="1:14" ht="15">
      <c r="A256" s="163" t="s">
        <v>215</v>
      </c>
      <c r="B256" s="171" t="s">
        <v>1037</v>
      </c>
      <c r="C256" s="171" t="s">
        <v>1038</v>
      </c>
      <c r="D256" s="165" t="s">
        <v>37</v>
      </c>
      <c r="E256" s="166"/>
      <c r="F256" s="114" t="str">
        <f t="shared" si="33"/>
        <v>う１７</v>
      </c>
      <c r="G256" s="114" t="str">
        <f t="shared" si="34"/>
        <v>中嶋徹</v>
      </c>
      <c r="H256" s="165" t="s">
        <v>0</v>
      </c>
      <c r="I256" s="115" t="s">
        <v>4</v>
      </c>
      <c r="J256" s="169">
        <v>1986</v>
      </c>
      <c r="K256" s="119">
        <f t="shared" si="28"/>
        <v>40</v>
      </c>
      <c r="L256" s="114" t="str">
        <f t="shared" si="35"/>
        <v>OK</v>
      </c>
      <c r="M256" s="168" t="s">
        <v>1039</v>
      </c>
      <c r="N256" s="141"/>
    </row>
    <row r="257" spans="1:14" ht="15">
      <c r="A257" s="163" t="s">
        <v>216</v>
      </c>
      <c r="B257" s="136" t="s">
        <v>1040</v>
      </c>
      <c r="C257" s="136" t="s">
        <v>1041</v>
      </c>
      <c r="D257" s="165" t="s">
        <v>37</v>
      </c>
      <c r="E257" s="166"/>
      <c r="F257" s="114" t="str">
        <f t="shared" si="33"/>
        <v>う１８</v>
      </c>
      <c r="G257" s="114" t="str">
        <f t="shared" si="34"/>
        <v>中田富憲</v>
      </c>
      <c r="H257" s="165" t="s">
        <v>0</v>
      </c>
      <c r="I257" s="114" t="s">
        <v>457</v>
      </c>
      <c r="J257" s="169">
        <v>1961</v>
      </c>
      <c r="K257" s="119">
        <f t="shared" si="28"/>
        <v>65</v>
      </c>
      <c r="L257" s="114" t="str">
        <f t="shared" si="35"/>
        <v>OK</v>
      </c>
      <c r="M257" s="168" t="s">
        <v>821</v>
      </c>
    </row>
    <row r="258" spans="1:14" ht="15">
      <c r="A258" s="163" t="s">
        <v>217</v>
      </c>
      <c r="B258" s="180" t="s">
        <v>199</v>
      </c>
      <c r="C258" s="180" t="s">
        <v>200</v>
      </c>
      <c r="D258" s="165" t="s">
        <v>37</v>
      </c>
      <c r="E258" s="166"/>
      <c r="F258" s="114" t="str">
        <f t="shared" si="33"/>
        <v>う１９</v>
      </c>
      <c r="G258" s="114" t="str">
        <f t="shared" si="34"/>
        <v>野村良平</v>
      </c>
      <c r="H258" s="165" t="s">
        <v>0</v>
      </c>
      <c r="I258" s="115" t="s">
        <v>4</v>
      </c>
      <c r="J258" s="169">
        <v>1989</v>
      </c>
      <c r="K258" s="119">
        <f t="shared" si="28"/>
        <v>37</v>
      </c>
      <c r="L258" s="114" t="str">
        <f t="shared" si="35"/>
        <v>OK</v>
      </c>
      <c r="M258" s="168" t="s">
        <v>737</v>
      </c>
    </row>
    <row r="259" spans="1:14" ht="15">
      <c r="A259" s="163" t="s">
        <v>218</v>
      </c>
      <c r="B259" s="171" t="s">
        <v>1042</v>
      </c>
      <c r="C259" s="171" t="s">
        <v>1043</v>
      </c>
      <c r="D259" s="165" t="s">
        <v>37</v>
      </c>
      <c r="E259" s="166"/>
      <c r="F259" s="114" t="str">
        <f t="shared" si="33"/>
        <v>う２０</v>
      </c>
      <c r="G259" s="114" t="str">
        <f t="shared" si="34"/>
        <v>利光龍司</v>
      </c>
      <c r="H259" s="165" t="s">
        <v>0</v>
      </c>
      <c r="I259" s="115" t="s">
        <v>4</v>
      </c>
      <c r="J259" s="169">
        <v>1972</v>
      </c>
      <c r="K259" s="119">
        <f t="shared" si="28"/>
        <v>54</v>
      </c>
      <c r="L259" s="114" t="str">
        <f t="shared" si="35"/>
        <v>OK</v>
      </c>
      <c r="M259" s="168" t="s">
        <v>502</v>
      </c>
      <c r="N259" s="185"/>
    </row>
    <row r="260" spans="1:14" ht="15">
      <c r="A260" s="163" t="s">
        <v>219</v>
      </c>
      <c r="B260" s="171" t="s">
        <v>954</v>
      </c>
      <c r="C260" s="171" t="s">
        <v>1044</v>
      </c>
      <c r="D260" s="165" t="s">
        <v>37</v>
      </c>
      <c r="E260" s="166"/>
      <c r="F260" s="114" t="str">
        <f t="shared" si="33"/>
        <v>う２１</v>
      </c>
      <c r="G260" s="114" t="str">
        <f t="shared" si="34"/>
        <v>八木篤司</v>
      </c>
      <c r="H260" s="165" t="s">
        <v>0</v>
      </c>
      <c r="I260" s="115" t="s">
        <v>4</v>
      </c>
      <c r="J260" s="169">
        <v>1973</v>
      </c>
      <c r="K260" s="119">
        <f t="shared" si="28"/>
        <v>53</v>
      </c>
      <c r="L260" s="114" t="str">
        <f t="shared" si="35"/>
        <v>OK</v>
      </c>
      <c r="M260" s="168" t="s">
        <v>515</v>
      </c>
    </row>
    <row r="261" spans="1:14" ht="15">
      <c r="A261" s="163" t="s">
        <v>220</v>
      </c>
      <c r="B261" s="171" t="s">
        <v>1045</v>
      </c>
      <c r="C261" s="171" t="s">
        <v>1046</v>
      </c>
      <c r="D261" s="165" t="s">
        <v>37</v>
      </c>
      <c r="E261" s="166"/>
      <c r="F261" s="114" t="str">
        <f t="shared" si="33"/>
        <v>う２２</v>
      </c>
      <c r="G261" s="114" t="str">
        <f t="shared" si="34"/>
        <v>坂田義記</v>
      </c>
      <c r="H261" s="165" t="s">
        <v>0</v>
      </c>
      <c r="I261" s="114" t="s">
        <v>457</v>
      </c>
      <c r="J261" s="169">
        <v>1988</v>
      </c>
      <c r="K261" s="119">
        <f t="shared" si="28"/>
        <v>38</v>
      </c>
      <c r="L261" s="114" t="str">
        <f t="shared" si="35"/>
        <v>OK</v>
      </c>
      <c r="M261" s="168" t="s">
        <v>507</v>
      </c>
    </row>
    <row r="262" spans="1:14" ht="15">
      <c r="A262" s="163" t="s">
        <v>221</v>
      </c>
      <c r="B262" s="171" t="s">
        <v>1047</v>
      </c>
      <c r="C262" s="171" t="s">
        <v>1048</v>
      </c>
      <c r="D262" s="165" t="s">
        <v>37</v>
      </c>
      <c r="E262" s="166"/>
      <c r="F262" s="114" t="str">
        <f t="shared" si="33"/>
        <v>う２３</v>
      </c>
      <c r="G262" s="114" t="str">
        <f t="shared" si="34"/>
        <v>竹田圭佑</v>
      </c>
      <c r="H262" s="165" t="s">
        <v>0</v>
      </c>
      <c r="I262" s="114" t="s">
        <v>457</v>
      </c>
      <c r="J262" s="169">
        <v>1982</v>
      </c>
      <c r="K262" s="119">
        <f t="shared" si="28"/>
        <v>44</v>
      </c>
      <c r="L262" s="114" t="str">
        <f t="shared" si="35"/>
        <v>OK</v>
      </c>
      <c r="M262" s="168" t="s">
        <v>836</v>
      </c>
    </row>
    <row r="263" spans="1:14" ht="15">
      <c r="A263" s="163" t="s">
        <v>222</v>
      </c>
      <c r="B263" s="171" t="s">
        <v>1049</v>
      </c>
      <c r="C263" s="171" t="s">
        <v>1050</v>
      </c>
      <c r="D263" s="165" t="s">
        <v>37</v>
      </c>
      <c r="E263" s="166"/>
      <c r="F263" s="114" t="str">
        <f t="shared" si="33"/>
        <v>う２４</v>
      </c>
      <c r="G263" s="114" t="str">
        <f t="shared" si="34"/>
        <v>小泉圭一郎</v>
      </c>
      <c r="H263" s="165" t="s">
        <v>0</v>
      </c>
      <c r="I263" s="114" t="s">
        <v>457</v>
      </c>
      <c r="J263" s="169">
        <v>1989</v>
      </c>
      <c r="K263" s="119">
        <f t="shared" si="28"/>
        <v>37</v>
      </c>
      <c r="L263" s="114" t="str">
        <f t="shared" si="35"/>
        <v>OK</v>
      </c>
      <c r="M263" s="170" t="s">
        <v>595</v>
      </c>
    </row>
    <row r="264" spans="1:14" s="2" customFormat="1" ht="15">
      <c r="A264" s="163" t="s">
        <v>223</v>
      </c>
      <c r="B264" s="171" t="s">
        <v>1051</v>
      </c>
      <c r="C264" s="171" t="s">
        <v>1052</v>
      </c>
      <c r="D264" s="165" t="s">
        <v>37</v>
      </c>
      <c r="E264" s="166"/>
      <c r="F264" s="114" t="str">
        <f t="shared" si="33"/>
        <v>う２５</v>
      </c>
      <c r="G264" s="114" t="str">
        <f t="shared" si="34"/>
        <v>渡邊直洋</v>
      </c>
      <c r="H264" s="165" t="s">
        <v>0</v>
      </c>
      <c r="I264" s="115" t="s">
        <v>4</v>
      </c>
      <c r="J264" s="169">
        <v>1988</v>
      </c>
      <c r="K264" s="119">
        <f t="shared" si="28"/>
        <v>38</v>
      </c>
      <c r="L264" s="114" t="str">
        <f t="shared" si="35"/>
        <v>OK</v>
      </c>
      <c r="M264" s="170" t="s">
        <v>573</v>
      </c>
      <c r="N264" s="109"/>
    </row>
    <row r="265" spans="1:14" s="2" customFormat="1" ht="15">
      <c r="A265" s="163" t="s">
        <v>224</v>
      </c>
      <c r="B265" s="171" t="s">
        <v>1053</v>
      </c>
      <c r="C265" s="171" t="s">
        <v>1054</v>
      </c>
      <c r="D265" s="165" t="s">
        <v>37</v>
      </c>
      <c r="E265" s="166"/>
      <c r="F265" s="114" t="str">
        <f t="shared" si="33"/>
        <v>う２６</v>
      </c>
      <c r="G265" s="114" t="str">
        <f t="shared" si="34"/>
        <v>猪師崇人</v>
      </c>
      <c r="H265" s="165" t="s">
        <v>0</v>
      </c>
      <c r="I265" s="115" t="s">
        <v>4</v>
      </c>
      <c r="J265" s="169">
        <v>1985</v>
      </c>
      <c r="K265" s="119">
        <f t="shared" si="28"/>
        <v>41</v>
      </c>
      <c r="L265" s="114" t="str">
        <f t="shared" si="35"/>
        <v>OK</v>
      </c>
      <c r="M265" s="170" t="s">
        <v>573</v>
      </c>
      <c r="N265" s="57"/>
    </row>
    <row r="266" spans="1:14" s="2" customFormat="1" ht="15">
      <c r="A266" s="163" t="s">
        <v>225</v>
      </c>
      <c r="B266" s="171" t="s">
        <v>691</v>
      </c>
      <c r="C266" s="171" t="s">
        <v>1055</v>
      </c>
      <c r="D266" s="165" t="s">
        <v>37</v>
      </c>
      <c r="E266" s="166"/>
      <c r="F266" s="114" t="str">
        <f t="shared" si="33"/>
        <v>う２７</v>
      </c>
      <c r="G266" s="114" t="str">
        <f t="shared" si="34"/>
        <v>中島章大</v>
      </c>
      <c r="H266" s="165" t="s">
        <v>0</v>
      </c>
      <c r="I266" s="114" t="s">
        <v>457</v>
      </c>
      <c r="J266" s="169">
        <v>1989</v>
      </c>
      <c r="K266" s="119">
        <f t="shared" si="28"/>
        <v>37</v>
      </c>
      <c r="L266" s="114" t="str">
        <f t="shared" si="35"/>
        <v>OK</v>
      </c>
      <c r="M266" s="170" t="s">
        <v>573</v>
      </c>
      <c r="N266" s="57"/>
    </row>
    <row r="267" spans="1:14" s="2" customFormat="1" ht="15">
      <c r="A267" s="163" t="s">
        <v>226</v>
      </c>
      <c r="B267" s="171" t="s">
        <v>1056</v>
      </c>
      <c r="C267" s="171" t="s">
        <v>1057</v>
      </c>
      <c r="D267" s="165" t="s">
        <v>37</v>
      </c>
      <c r="E267" s="166"/>
      <c r="F267" s="114" t="str">
        <f t="shared" si="33"/>
        <v>う２８</v>
      </c>
      <c r="G267" s="114" t="str">
        <f t="shared" si="34"/>
        <v>徳光亮真</v>
      </c>
      <c r="H267" s="165" t="s">
        <v>0</v>
      </c>
      <c r="I267" s="115" t="s">
        <v>4</v>
      </c>
      <c r="J267" s="169">
        <v>1990</v>
      </c>
      <c r="K267" s="119">
        <f t="shared" si="28"/>
        <v>36</v>
      </c>
      <c r="L267" s="114" t="str">
        <f t="shared" si="35"/>
        <v>OK</v>
      </c>
      <c r="M267" s="168" t="s">
        <v>595</v>
      </c>
      <c r="N267" s="57"/>
    </row>
    <row r="268" spans="1:14" s="2" customFormat="1" ht="15">
      <c r="A268" s="163" t="s">
        <v>227</v>
      </c>
      <c r="B268" s="171" t="s">
        <v>1058</v>
      </c>
      <c r="C268" s="171" t="s">
        <v>1059</v>
      </c>
      <c r="D268" s="165" t="s">
        <v>37</v>
      </c>
      <c r="E268" s="166"/>
      <c r="F268" s="114" t="str">
        <f t="shared" si="33"/>
        <v>う２９</v>
      </c>
      <c r="G268" s="114" t="str">
        <f t="shared" si="34"/>
        <v>元生光亮</v>
      </c>
      <c r="H268" s="165" t="s">
        <v>0</v>
      </c>
      <c r="I268" s="115" t="s">
        <v>4</v>
      </c>
      <c r="J268" s="169">
        <v>1990</v>
      </c>
      <c r="K268" s="119">
        <f t="shared" si="28"/>
        <v>36</v>
      </c>
      <c r="L268" s="114" t="str">
        <f t="shared" si="35"/>
        <v>OK</v>
      </c>
      <c r="M268" s="168" t="s">
        <v>573</v>
      </c>
      <c r="N268" s="57"/>
    </row>
    <row r="269" spans="1:14" s="2" customFormat="1" ht="15">
      <c r="A269" s="163" t="s">
        <v>228</v>
      </c>
      <c r="B269" s="147" t="s">
        <v>625</v>
      </c>
      <c r="C269" s="270" t="s">
        <v>626</v>
      </c>
      <c r="D269" s="165" t="s">
        <v>37</v>
      </c>
      <c r="E269" s="116"/>
      <c r="F269" s="114" t="str">
        <f t="shared" si="33"/>
        <v>う３０</v>
      </c>
      <c r="G269" s="114" t="str">
        <f t="shared" si="34"/>
        <v>田中伸一</v>
      </c>
      <c r="H269" s="165" t="s">
        <v>0</v>
      </c>
      <c r="I269" s="152" t="s">
        <v>457</v>
      </c>
      <c r="J269" s="178">
        <v>1964</v>
      </c>
      <c r="K269" s="119">
        <f t="shared" si="28"/>
        <v>62</v>
      </c>
      <c r="L269" s="117" t="str">
        <f>IF(G269="","",IF(COUNTIF($H$4:$H$636,G269)&gt;1,"2重登録","OK"))</f>
        <v>OK</v>
      </c>
      <c r="M269" s="114" t="s">
        <v>459</v>
      </c>
      <c r="N269" s="57"/>
    </row>
    <row r="270" spans="1:14" s="2" customFormat="1" ht="15">
      <c r="A270" s="163" t="s">
        <v>229</v>
      </c>
      <c r="B270" s="271" t="s">
        <v>582</v>
      </c>
      <c r="C270" s="271" t="s">
        <v>1060</v>
      </c>
      <c r="D270" s="165" t="s">
        <v>37</v>
      </c>
      <c r="E270" s="172"/>
      <c r="F270" s="114" t="str">
        <f t="shared" si="33"/>
        <v>う３１</v>
      </c>
      <c r="G270" s="120" t="str">
        <f t="shared" si="34"/>
        <v>原田真稔</v>
      </c>
      <c r="H270" s="165" t="s">
        <v>0</v>
      </c>
      <c r="I270" s="272" t="s">
        <v>4</v>
      </c>
      <c r="J270" s="273">
        <v>1974</v>
      </c>
      <c r="K270" s="119">
        <f t="shared" ref="K270:K306" si="36">IF(J270="","",(2026-J270))</f>
        <v>52</v>
      </c>
      <c r="L270" s="255" t="str">
        <f>IF(G270="","",IF(COUNTIF($G$51:$G$456,G270)&gt;1,"2重登録","OK"))</f>
        <v>OK</v>
      </c>
      <c r="M270" s="274" t="s">
        <v>526</v>
      </c>
      <c r="N270" s="57"/>
    </row>
    <row r="271" spans="1:14" s="2" customFormat="1" ht="15">
      <c r="A271" s="163" t="s">
        <v>230</v>
      </c>
      <c r="B271" s="275" t="s">
        <v>689</v>
      </c>
      <c r="C271" s="275" t="s">
        <v>690</v>
      </c>
      <c r="D271" s="165" t="s">
        <v>37</v>
      </c>
      <c r="E271" s="172"/>
      <c r="F271" s="114" t="str">
        <f t="shared" si="33"/>
        <v>う３２</v>
      </c>
      <c r="G271" s="120" t="str">
        <f t="shared" si="34"/>
        <v>谷本健人</v>
      </c>
      <c r="H271" s="165" t="s">
        <v>0</v>
      </c>
      <c r="I271" s="272" t="s">
        <v>4</v>
      </c>
      <c r="J271" s="273">
        <v>1967</v>
      </c>
      <c r="K271" s="119">
        <f t="shared" si="36"/>
        <v>59</v>
      </c>
      <c r="L271" s="255" t="str">
        <f>IF(G271="","",IF(COUNTIF($G$51:$G$456,G271)&gt;1,"2重登録","OK"))</f>
        <v>OK</v>
      </c>
      <c r="M271" s="274" t="s">
        <v>547</v>
      </c>
      <c r="N271" s="57"/>
    </row>
    <row r="272" spans="1:14" s="2" customFormat="1" ht="15">
      <c r="A272" s="163" t="s">
        <v>231</v>
      </c>
      <c r="B272" s="275" t="s">
        <v>1037</v>
      </c>
      <c r="C272" s="275" t="s">
        <v>1061</v>
      </c>
      <c r="D272" s="165" t="s">
        <v>37</v>
      </c>
      <c r="E272" s="172"/>
      <c r="F272" s="114" t="str">
        <f t="shared" si="33"/>
        <v>う３３</v>
      </c>
      <c r="G272" s="120" t="str">
        <f t="shared" si="34"/>
        <v>中嶋優人</v>
      </c>
      <c r="H272" s="165" t="s">
        <v>0</v>
      </c>
      <c r="I272" s="272" t="s">
        <v>4</v>
      </c>
      <c r="J272" s="273">
        <v>1997</v>
      </c>
      <c r="K272" s="119">
        <f t="shared" si="36"/>
        <v>29</v>
      </c>
      <c r="L272" s="255" t="str">
        <f>IF(G272="","",IF(COUNTIF($G$51:$G$456,G272)&gt;1,"2重登録","OK"))</f>
        <v>OK</v>
      </c>
      <c r="M272" s="274" t="s">
        <v>1039</v>
      </c>
      <c r="N272" s="57"/>
    </row>
    <row r="273" spans="1:14" s="2" customFormat="1" ht="15">
      <c r="A273" s="163" t="s">
        <v>233</v>
      </c>
      <c r="B273" s="275" t="s">
        <v>1062</v>
      </c>
      <c r="C273" s="275" t="s">
        <v>1063</v>
      </c>
      <c r="D273" s="165" t="s">
        <v>37</v>
      </c>
      <c r="E273" s="172"/>
      <c r="F273" s="114" t="str">
        <f t="shared" si="33"/>
        <v>う３４</v>
      </c>
      <c r="G273" s="120" t="str">
        <f t="shared" si="34"/>
        <v>赤岡景伍</v>
      </c>
      <c r="H273" s="165" t="s">
        <v>0</v>
      </c>
      <c r="I273" s="272" t="s">
        <v>4</v>
      </c>
      <c r="J273" s="273">
        <v>1999</v>
      </c>
      <c r="K273" s="119">
        <f t="shared" si="36"/>
        <v>27</v>
      </c>
      <c r="L273" s="255" t="str">
        <f>IF(G273="","",IF(COUNTIF($G$51:$G$456,G273)&gt;1,"2重登録","OK"))</f>
        <v>OK</v>
      </c>
      <c r="M273" s="274" t="s">
        <v>1039</v>
      </c>
      <c r="N273" s="57"/>
    </row>
    <row r="274" spans="1:14" s="2" customFormat="1" ht="15">
      <c r="A274" s="163" t="s">
        <v>234</v>
      </c>
      <c r="B274" s="275" t="s">
        <v>1064</v>
      </c>
      <c r="C274" s="275" t="s">
        <v>1065</v>
      </c>
      <c r="D274" s="165" t="s">
        <v>37</v>
      </c>
      <c r="E274" s="172"/>
      <c r="F274" s="114" t="str">
        <f t="shared" si="33"/>
        <v>う３５</v>
      </c>
      <c r="G274" s="120" t="str">
        <f t="shared" si="34"/>
        <v>安井栄司</v>
      </c>
      <c r="H274" s="165" t="s">
        <v>0</v>
      </c>
      <c r="I274" s="272" t="s">
        <v>4</v>
      </c>
      <c r="J274" s="273">
        <v>1964</v>
      </c>
      <c r="K274" s="119">
        <f t="shared" si="36"/>
        <v>62</v>
      </c>
      <c r="L274" s="255" t="str">
        <f>IF(G274="","",IF(COUNTIF($G$51:$G$456,G274)&gt;1,"2重登録","OK"))</f>
        <v>OK</v>
      </c>
      <c r="M274" s="274" t="s">
        <v>502</v>
      </c>
      <c r="N274" s="57"/>
    </row>
    <row r="275" spans="1:14" s="2" customFormat="1" ht="15">
      <c r="A275" s="163" t="s">
        <v>235</v>
      </c>
      <c r="B275" s="181" t="s">
        <v>1066</v>
      </c>
      <c r="C275" s="181" t="s">
        <v>1023</v>
      </c>
      <c r="D275" s="165" t="s">
        <v>37</v>
      </c>
      <c r="E275" s="166"/>
      <c r="F275" s="114" t="str">
        <f t="shared" si="33"/>
        <v>う３６</v>
      </c>
      <c r="G275" s="114" t="str">
        <f t="shared" si="34"/>
        <v>今井順子</v>
      </c>
      <c r="H275" s="165" t="s">
        <v>0</v>
      </c>
      <c r="I275" s="121" t="s">
        <v>499</v>
      </c>
      <c r="J275" s="169">
        <v>1957</v>
      </c>
      <c r="K275" s="119">
        <f t="shared" si="36"/>
        <v>69</v>
      </c>
      <c r="L275" s="114" t="str">
        <f t="shared" ref="L275:L288" si="37">IF(G275="","",IF(COUNTIF($G$8:$G$407,G275)&gt;1,"2重登録","OK"))</f>
        <v>OK</v>
      </c>
      <c r="M275" s="177" t="s">
        <v>504</v>
      </c>
      <c r="N275" s="57"/>
    </row>
    <row r="276" spans="1:14" s="2" customFormat="1" ht="15">
      <c r="A276" s="163" t="s">
        <v>236</v>
      </c>
      <c r="B276" s="181" t="s">
        <v>627</v>
      </c>
      <c r="C276" s="181" t="s">
        <v>1067</v>
      </c>
      <c r="D276" s="165" t="s">
        <v>37</v>
      </c>
      <c r="E276" s="166"/>
      <c r="F276" s="114" t="str">
        <f t="shared" si="33"/>
        <v>う３７</v>
      </c>
      <c r="G276" s="114" t="str">
        <f t="shared" si="34"/>
        <v>伊吹邦子</v>
      </c>
      <c r="H276" s="165" t="s">
        <v>0</v>
      </c>
      <c r="I276" s="121" t="s">
        <v>499</v>
      </c>
      <c r="J276" s="167">
        <v>1969</v>
      </c>
      <c r="K276" s="119">
        <f t="shared" si="36"/>
        <v>57</v>
      </c>
      <c r="L276" s="114" t="str">
        <f t="shared" si="37"/>
        <v>OK</v>
      </c>
      <c r="M276" s="172" t="s">
        <v>515</v>
      </c>
      <c r="N276" s="141"/>
    </row>
    <row r="277" spans="1:14" s="2" customFormat="1" ht="15">
      <c r="A277" s="163" t="s">
        <v>237</v>
      </c>
      <c r="B277" s="182" t="s">
        <v>628</v>
      </c>
      <c r="C277" s="182" t="s">
        <v>629</v>
      </c>
      <c r="D277" s="165" t="s">
        <v>37</v>
      </c>
      <c r="E277" s="166"/>
      <c r="F277" s="114" t="str">
        <f t="shared" si="33"/>
        <v>う３８</v>
      </c>
      <c r="G277" s="114" t="str">
        <f t="shared" si="34"/>
        <v>植垣貴美子</v>
      </c>
      <c r="H277" s="165" t="s">
        <v>0</v>
      </c>
      <c r="I277" s="183" t="s">
        <v>499</v>
      </c>
      <c r="J277" s="174">
        <v>1965</v>
      </c>
      <c r="K277" s="119">
        <f t="shared" si="36"/>
        <v>61</v>
      </c>
      <c r="L277" s="114" t="str">
        <f t="shared" si="37"/>
        <v>OK</v>
      </c>
      <c r="M277" s="184" t="s">
        <v>503</v>
      </c>
      <c r="N277" s="141"/>
    </row>
    <row r="278" spans="1:14" s="2" customFormat="1" ht="15">
      <c r="A278" s="163" t="s">
        <v>238</v>
      </c>
      <c r="B278" s="276" t="s">
        <v>1068</v>
      </c>
      <c r="C278" s="276" t="s">
        <v>1069</v>
      </c>
      <c r="D278" s="165" t="s">
        <v>37</v>
      </c>
      <c r="E278" s="166"/>
      <c r="F278" s="114" t="str">
        <f t="shared" si="33"/>
        <v>う３９</v>
      </c>
      <c r="G278" s="114" t="str">
        <f t="shared" si="34"/>
        <v>牛道心</v>
      </c>
      <c r="H278" s="165" t="s">
        <v>0</v>
      </c>
      <c r="I278" s="121" t="s">
        <v>499</v>
      </c>
      <c r="J278" s="178">
        <v>1978</v>
      </c>
      <c r="K278" s="119">
        <f t="shared" si="36"/>
        <v>48</v>
      </c>
      <c r="L278" s="114" t="str">
        <f t="shared" si="37"/>
        <v>OK</v>
      </c>
      <c r="M278" s="152" t="s">
        <v>458</v>
      </c>
      <c r="N278" s="141"/>
    </row>
    <row r="279" spans="1:14" s="2" customFormat="1" ht="15">
      <c r="A279" s="163" t="s">
        <v>239</v>
      </c>
      <c r="B279" s="276" t="s">
        <v>630</v>
      </c>
      <c r="C279" s="276" t="s">
        <v>1070</v>
      </c>
      <c r="D279" s="165" t="s">
        <v>37</v>
      </c>
      <c r="E279" s="166"/>
      <c r="F279" s="114" t="str">
        <f t="shared" si="33"/>
        <v>う４０</v>
      </c>
      <c r="G279" s="114" t="str">
        <f t="shared" si="34"/>
        <v>梅田陽子</v>
      </c>
      <c r="H279" s="165" t="s">
        <v>0</v>
      </c>
      <c r="I279" s="121" t="s">
        <v>499</v>
      </c>
      <c r="J279" s="178">
        <v>1969</v>
      </c>
      <c r="K279" s="119">
        <f t="shared" si="36"/>
        <v>57</v>
      </c>
      <c r="L279" s="114" t="str">
        <f t="shared" si="37"/>
        <v>OK</v>
      </c>
      <c r="M279" s="172" t="s">
        <v>526</v>
      </c>
      <c r="N279" s="143"/>
    </row>
    <row r="280" spans="1:14" s="2" customFormat="1" ht="15">
      <c r="A280" s="163" t="s">
        <v>240</v>
      </c>
      <c r="B280" s="276" t="s">
        <v>1031</v>
      </c>
      <c r="C280" s="276" t="s">
        <v>1071</v>
      </c>
      <c r="D280" s="165" t="s">
        <v>37</v>
      </c>
      <c r="E280" s="166"/>
      <c r="F280" s="114" t="str">
        <f t="shared" si="33"/>
        <v>う４１</v>
      </c>
      <c r="G280" s="114" t="str">
        <f t="shared" si="34"/>
        <v>垣内美香</v>
      </c>
      <c r="H280" s="165" t="s">
        <v>0</v>
      </c>
      <c r="I280" s="121" t="s">
        <v>499</v>
      </c>
      <c r="J280" s="167">
        <v>1968</v>
      </c>
      <c r="K280" s="119">
        <f t="shared" si="36"/>
        <v>58</v>
      </c>
      <c r="L280" s="114" t="str">
        <f t="shared" si="37"/>
        <v>OK</v>
      </c>
      <c r="M280" s="184" t="s">
        <v>619</v>
      </c>
      <c r="N280" s="109"/>
    </row>
    <row r="281" spans="1:14" s="2" customFormat="1" ht="15">
      <c r="A281" s="163" t="s">
        <v>241</v>
      </c>
      <c r="B281" s="148" t="s">
        <v>632</v>
      </c>
      <c r="C281" s="148" t="s">
        <v>1072</v>
      </c>
      <c r="D281" s="165" t="s">
        <v>37</v>
      </c>
      <c r="E281" s="166"/>
      <c r="F281" s="114" t="str">
        <f t="shared" si="33"/>
        <v>う４２</v>
      </c>
      <c r="G281" s="114" t="str">
        <f t="shared" si="34"/>
        <v>辻佳子</v>
      </c>
      <c r="H281" s="165" t="s">
        <v>0</v>
      </c>
      <c r="I281" s="121" t="s">
        <v>499</v>
      </c>
      <c r="J281" s="186">
        <v>1973</v>
      </c>
      <c r="K281" s="119">
        <f t="shared" si="36"/>
        <v>53</v>
      </c>
      <c r="L281" s="114" t="str">
        <f t="shared" si="37"/>
        <v>OK</v>
      </c>
      <c r="M281" s="168" t="s">
        <v>515</v>
      </c>
      <c r="N281" s="109"/>
    </row>
    <row r="282" spans="1:14" s="2" customFormat="1" ht="15">
      <c r="A282" s="163" t="s">
        <v>242</v>
      </c>
      <c r="B282" s="276" t="s">
        <v>634</v>
      </c>
      <c r="C282" s="276" t="s">
        <v>1073</v>
      </c>
      <c r="D282" s="165" t="s">
        <v>37</v>
      </c>
      <c r="E282" s="166"/>
      <c r="F282" s="114" t="str">
        <f t="shared" si="33"/>
        <v>う４３</v>
      </c>
      <c r="G282" s="114" t="str">
        <f t="shared" si="34"/>
        <v>苗村直子</v>
      </c>
      <c r="H282" s="165" t="s">
        <v>0</v>
      </c>
      <c r="I282" s="121" t="s">
        <v>499</v>
      </c>
      <c r="J282" s="186">
        <v>1974</v>
      </c>
      <c r="K282" s="119">
        <f t="shared" si="36"/>
        <v>52</v>
      </c>
      <c r="L282" s="114" t="str">
        <f t="shared" si="37"/>
        <v>OK</v>
      </c>
      <c r="M282" s="168" t="s">
        <v>1074</v>
      </c>
      <c r="N282" s="109"/>
    </row>
    <row r="283" spans="1:14" s="2" customFormat="1" ht="15">
      <c r="A283" s="163" t="s">
        <v>442</v>
      </c>
      <c r="B283" s="276" t="s">
        <v>1075</v>
      </c>
      <c r="C283" s="276" t="s">
        <v>1076</v>
      </c>
      <c r="D283" s="165" t="s">
        <v>37</v>
      </c>
      <c r="E283" s="166"/>
      <c r="F283" s="114" t="str">
        <f t="shared" si="33"/>
        <v>う４４</v>
      </c>
      <c r="G283" s="114" t="str">
        <f t="shared" si="34"/>
        <v>藤田博美</v>
      </c>
      <c r="H283" s="165" t="s">
        <v>0</v>
      </c>
      <c r="I283" s="121" t="s">
        <v>499</v>
      </c>
      <c r="J283" s="175">
        <v>1970</v>
      </c>
      <c r="K283" s="119">
        <f t="shared" si="36"/>
        <v>56</v>
      </c>
      <c r="L283" s="114" t="str">
        <f t="shared" si="37"/>
        <v>OK</v>
      </c>
      <c r="M283" s="168" t="s">
        <v>126</v>
      </c>
      <c r="N283" s="109"/>
    </row>
    <row r="284" spans="1:14" s="2" customFormat="1" ht="15">
      <c r="A284" s="163" t="s">
        <v>443</v>
      </c>
      <c r="B284" s="187" t="s">
        <v>36</v>
      </c>
      <c r="C284" s="187" t="s">
        <v>1077</v>
      </c>
      <c r="D284" s="165" t="s">
        <v>37</v>
      </c>
      <c r="E284" s="166"/>
      <c r="F284" s="114" t="str">
        <f t="shared" si="33"/>
        <v>う４５</v>
      </c>
      <c r="G284" s="114" t="str">
        <f t="shared" si="34"/>
        <v>竹下光代</v>
      </c>
      <c r="H284" s="165" t="s">
        <v>0</v>
      </c>
      <c r="I284" s="121" t="s">
        <v>499</v>
      </c>
      <c r="J284" s="169">
        <v>1974</v>
      </c>
      <c r="K284" s="119">
        <f t="shared" si="36"/>
        <v>52</v>
      </c>
      <c r="L284" s="114" t="str">
        <f t="shared" si="37"/>
        <v>OK</v>
      </c>
      <c r="M284" s="177" t="s">
        <v>504</v>
      </c>
      <c r="N284" s="109"/>
    </row>
    <row r="285" spans="1:14" s="2" customFormat="1" ht="15">
      <c r="A285" s="163" t="s">
        <v>444</v>
      </c>
      <c r="B285" s="181" t="s">
        <v>198</v>
      </c>
      <c r="C285" s="181" t="s">
        <v>1078</v>
      </c>
      <c r="D285" s="165" t="s">
        <v>37</v>
      </c>
      <c r="E285" s="166"/>
      <c r="F285" s="114" t="str">
        <f t="shared" si="33"/>
        <v>う４６</v>
      </c>
      <c r="G285" s="114" t="str">
        <f t="shared" si="34"/>
        <v>姫井亜利沙</v>
      </c>
      <c r="H285" s="165" t="s">
        <v>0</v>
      </c>
      <c r="I285" s="121" t="s">
        <v>499</v>
      </c>
      <c r="J285" s="169">
        <v>1982</v>
      </c>
      <c r="K285" s="119">
        <f t="shared" si="36"/>
        <v>44</v>
      </c>
      <c r="L285" s="114" t="str">
        <f t="shared" si="37"/>
        <v>OK</v>
      </c>
      <c r="M285" s="168" t="s">
        <v>515</v>
      </c>
      <c r="N285" s="109"/>
    </row>
    <row r="286" spans="1:14" s="2" customFormat="1" ht="15">
      <c r="A286" s="163" t="s">
        <v>631</v>
      </c>
      <c r="B286" s="276" t="s">
        <v>1079</v>
      </c>
      <c r="C286" s="276" t="s">
        <v>1080</v>
      </c>
      <c r="D286" s="165" t="s">
        <v>37</v>
      </c>
      <c r="E286" s="166"/>
      <c r="F286" s="114" t="str">
        <f t="shared" si="33"/>
        <v>う４７</v>
      </c>
      <c r="G286" s="114" t="str">
        <f t="shared" si="34"/>
        <v>村田彩子</v>
      </c>
      <c r="H286" s="165" t="s">
        <v>0</v>
      </c>
      <c r="I286" s="121" t="s">
        <v>499</v>
      </c>
      <c r="J286" s="169">
        <v>1968</v>
      </c>
      <c r="K286" s="119">
        <f t="shared" si="36"/>
        <v>58</v>
      </c>
      <c r="L286" s="114" t="str">
        <f t="shared" si="37"/>
        <v>OK</v>
      </c>
      <c r="M286" s="168" t="s">
        <v>619</v>
      </c>
      <c r="N286" s="109"/>
    </row>
    <row r="287" spans="1:14" s="2" customFormat="1" ht="15">
      <c r="A287" s="163" t="s">
        <v>633</v>
      </c>
      <c r="B287" s="276" t="s">
        <v>1081</v>
      </c>
      <c r="C287" s="276" t="s">
        <v>1082</v>
      </c>
      <c r="D287" s="165" t="s">
        <v>37</v>
      </c>
      <c r="E287" s="166"/>
      <c r="F287" s="114" t="str">
        <f t="shared" si="33"/>
        <v>う４８</v>
      </c>
      <c r="G287" s="114" t="str">
        <f t="shared" si="34"/>
        <v>村川庸子</v>
      </c>
      <c r="H287" s="165" t="s">
        <v>0</v>
      </c>
      <c r="I287" s="121" t="s">
        <v>499</v>
      </c>
      <c r="J287" s="169">
        <v>1969</v>
      </c>
      <c r="K287" s="119">
        <f t="shared" si="36"/>
        <v>57</v>
      </c>
      <c r="L287" s="114" t="str">
        <f t="shared" si="37"/>
        <v>OK</v>
      </c>
      <c r="M287" s="168" t="s">
        <v>652</v>
      </c>
      <c r="N287" s="109"/>
    </row>
    <row r="288" spans="1:14" s="2" customFormat="1" ht="15">
      <c r="A288" s="163" t="s">
        <v>635</v>
      </c>
      <c r="B288" s="276" t="s">
        <v>1083</v>
      </c>
      <c r="C288" s="276" t="s">
        <v>1084</v>
      </c>
      <c r="D288" s="165" t="s">
        <v>37</v>
      </c>
      <c r="E288" s="188"/>
      <c r="F288" s="114" t="str">
        <f t="shared" si="33"/>
        <v>う４９</v>
      </c>
      <c r="G288" s="114" t="str">
        <f t="shared" si="34"/>
        <v>古株淳子</v>
      </c>
      <c r="H288" s="165" t="s">
        <v>0</v>
      </c>
      <c r="I288" s="121" t="s">
        <v>499</v>
      </c>
      <c r="J288" s="189">
        <v>1968</v>
      </c>
      <c r="K288" s="119">
        <f t="shared" si="36"/>
        <v>58</v>
      </c>
      <c r="L288" s="114" t="str">
        <f t="shared" si="37"/>
        <v>OK</v>
      </c>
      <c r="M288" s="190" t="s">
        <v>528</v>
      </c>
      <c r="N288" s="109"/>
    </row>
    <row r="289" spans="1:14" s="2" customFormat="1" ht="15">
      <c r="A289" s="163" t="s">
        <v>636</v>
      </c>
      <c r="B289" s="277" t="s">
        <v>582</v>
      </c>
      <c r="C289" s="277" t="s">
        <v>1085</v>
      </c>
      <c r="D289" s="165" t="s">
        <v>37</v>
      </c>
      <c r="E289" s="172"/>
      <c r="F289" s="114" t="str">
        <f t="shared" si="33"/>
        <v>う５０</v>
      </c>
      <c r="G289" s="120" t="str">
        <f t="shared" si="34"/>
        <v>原田洋子</v>
      </c>
      <c r="H289" s="165" t="s">
        <v>0</v>
      </c>
      <c r="I289" s="278" t="s">
        <v>499</v>
      </c>
      <c r="J289" s="273">
        <v>1976</v>
      </c>
      <c r="K289" s="119">
        <f t="shared" si="36"/>
        <v>50</v>
      </c>
      <c r="L289" s="255" t="str">
        <f t="shared" ref="L289:L295" si="38">IF(G289="","",IF(COUNTIF($G$51:$G$456,G289)&gt;1,"2重登録","OK"))</f>
        <v>OK</v>
      </c>
      <c r="M289" s="274" t="s">
        <v>526</v>
      </c>
      <c r="N289" s="109"/>
    </row>
    <row r="290" spans="1:14" s="2" customFormat="1" ht="15">
      <c r="A290" s="163" t="s">
        <v>637</v>
      </c>
      <c r="B290" s="277" t="s">
        <v>1086</v>
      </c>
      <c r="C290" s="277" t="s">
        <v>1070</v>
      </c>
      <c r="D290" s="165" t="s">
        <v>37</v>
      </c>
      <c r="E290" s="172"/>
      <c r="F290" s="114" t="str">
        <f t="shared" si="33"/>
        <v>う５１</v>
      </c>
      <c r="G290" s="120" t="str">
        <f t="shared" si="34"/>
        <v>小川陽子</v>
      </c>
      <c r="H290" s="165" t="s">
        <v>0</v>
      </c>
      <c r="I290" s="278" t="s">
        <v>499</v>
      </c>
      <c r="J290" s="273">
        <v>1971</v>
      </c>
      <c r="K290" s="119">
        <f t="shared" si="36"/>
        <v>55</v>
      </c>
      <c r="L290" s="255" t="str">
        <f t="shared" si="38"/>
        <v>OK</v>
      </c>
      <c r="M290" s="274" t="s">
        <v>526</v>
      </c>
      <c r="N290" s="109"/>
    </row>
    <row r="291" spans="1:14" customFormat="1" ht="15">
      <c r="A291" s="163" t="s">
        <v>638</v>
      </c>
      <c r="B291" s="277" t="s">
        <v>864</v>
      </c>
      <c r="C291" s="277" t="s">
        <v>1087</v>
      </c>
      <c r="D291" s="165" t="s">
        <v>37</v>
      </c>
      <c r="E291" s="172"/>
      <c r="F291" s="114" t="str">
        <f t="shared" si="33"/>
        <v>う５２</v>
      </c>
      <c r="G291" s="120" t="str">
        <f t="shared" si="34"/>
        <v>山口千恵</v>
      </c>
      <c r="H291" s="165" t="s">
        <v>0</v>
      </c>
      <c r="I291" s="278" t="s">
        <v>499</v>
      </c>
      <c r="J291" s="273">
        <v>1978</v>
      </c>
      <c r="K291" s="119">
        <f t="shared" si="36"/>
        <v>48</v>
      </c>
      <c r="L291" s="255" t="str">
        <f t="shared" si="38"/>
        <v>OK</v>
      </c>
      <c r="M291" s="274" t="s">
        <v>507</v>
      </c>
      <c r="N291" s="109"/>
    </row>
    <row r="292" spans="1:14" s="2" customFormat="1" ht="15">
      <c r="A292" s="163" t="s">
        <v>639</v>
      </c>
      <c r="B292" s="277" t="s">
        <v>501</v>
      </c>
      <c r="C292" s="277" t="s">
        <v>1088</v>
      </c>
      <c r="D292" s="165" t="s">
        <v>37</v>
      </c>
      <c r="E292" s="178" t="s">
        <v>921</v>
      </c>
      <c r="F292" s="114" t="str">
        <f t="shared" si="33"/>
        <v>う５３</v>
      </c>
      <c r="G292" s="120" t="str">
        <f>B292&amp;C292</f>
        <v>森心奈</v>
      </c>
      <c r="H292" s="165" t="s">
        <v>0</v>
      </c>
      <c r="I292" s="278" t="s">
        <v>499</v>
      </c>
      <c r="J292" s="273">
        <v>2013</v>
      </c>
      <c r="K292" s="119">
        <f t="shared" si="36"/>
        <v>13</v>
      </c>
      <c r="L292" s="255" t="str">
        <f t="shared" si="38"/>
        <v>OK</v>
      </c>
      <c r="M292" s="274" t="s">
        <v>502</v>
      </c>
      <c r="N292" s="57"/>
    </row>
    <row r="293" spans="1:14" s="2" customFormat="1" ht="15">
      <c r="A293" s="163" t="s">
        <v>640</v>
      </c>
      <c r="B293" s="126" t="s">
        <v>1089</v>
      </c>
      <c r="C293" s="126" t="s">
        <v>1090</v>
      </c>
      <c r="D293" s="165" t="s">
        <v>37</v>
      </c>
      <c r="E293" s="154"/>
      <c r="F293" s="114" t="str">
        <f t="shared" si="33"/>
        <v>う５４</v>
      </c>
      <c r="G293" s="124" t="str">
        <f>B293&amp;C293</f>
        <v>河野由子</v>
      </c>
      <c r="H293" s="165" t="s">
        <v>0</v>
      </c>
      <c r="I293" s="278" t="s">
        <v>499</v>
      </c>
      <c r="J293" s="123">
        <v>1961</v>
      </c>
      <c r="K293" s="240">
        <f t="shared" si="36"/>
        <v>65</v>
      </c>
      <c r="L293" s="124" t="str">
        <f t="shared" si="38"/>
        <v>OK</v>
      </c>
      <c r="M293" s="124" t="s">
        <v>526</v>
      </c>
      <c r="N293" s="57"/>
    </row>
    <row r="294" spans="1:14" ht="15">
      <c r="A294" s="163" t="s">
        <v>641</v>
      </c>
      <c r="B294" s="124" t="s">
        <v>691</v>
      </c>
      <c r="C294" s="124" t="s">
        <v>1091</v>
      </c>
      <c r="D294" s="165" t="s">
        <v>37</v>
      </c>
      <c r="E294" s="154"/>
      <c r="F294" s="114" t="str">
        <f t="shared" si="33"/>
        <v>う５５</v>
      </c>
      <c r="G294" s="124" t="str">
        <f>B294&amp;C294</f>
        <v>中島大輔</v>
      </c>
      <c r="H294" s="165" t="s">
        <v>0</v>
      </c>
      <c r="I294" s="279" t="s">
        <v>457</v>
      </c>
      <c r="J294" s="123">
        <v>1984</v>
      </c>
      <c r="K294" s="240">
        <f t="shared" si="36"/>
        <v>42</v>
      </c>
      <c r="L294" s="124" t="str">
        <f t="shared" si="38"/>
        <v>OK</v>
      </c>
      <c r="M294" s="124" t="s">
        <v>547</v>
      </c>
      <c r="N294" s="57"/>
    </row>
    <row r="295" spans="1:14" ht="15">
      <c r="A295" s="163" t="s">
        <v>642</v>
      </c>
      <c r="B295" s="124" t="s">
        <v>1092</v>
      </c>
      <c r="C295" s="124" t="s">
        <v>1093</v>
      </c>
      <c r="D295" s="165" t="s">
        <v>37</v>
      </c>
      <c r="E295" s="154"/>
      <c r="F295" s="114" t="str">
        <f t="shared" si="33"/>
        <v>う５６</v>
      </c>
      <c r="G295" s="124" t="str">
        <f>B295&amp;C295</f>
        <v>袖岡毅志</v>
      </c>
      <c r="H295" s="165" t="s">
        <v>0</v>
      </c>
      <c r="I295" s="279" t="s">
        <v>457</v>
      </c>
      <c r="J295" s="123">
        <v>1972</v>
      </c>
      <c r="K295" s="240">
        <f t="shared" si="36"/>
        <v>54</v>
      </c>
      <c r="L295" s="124" t="str">
        <f t="shared" si="38"/>
        <v>OK</v>
      </c>
      <c r="M295" s="124" t="s">
        <v>547</v>
      </c>
    </row>
    <row r="296" spans="1:14" ht="15">
      <c r="A296" s="191"/>
      <c r="B296" s="137">
        <v>10</v>
      </c>
      <c r="C296" s="160"/>
      <c r="D296" s="192" t="s">
        <v>1094</v>
      </c>
      <c r="E296" s="111"/>
      <c r="F296" s="127"/>
      <c r="G296" s="127"/>
      <c r="H296" s="192"/>
      <c r="I296" s="127"/>
      <c r="J296" s="193"/>
      <c r="K296" s="119" t="str">
        <f t="shared" si="36"/>
        <v/>
      </c>
      <c r="L296" s="127"/>
      <c r="M296" s="194"/>
      <c r="N296" s="57"/>
    </row>
    <row r="297" spans="1:14" ht="15">
      <c r="A297" s="124" t="s">
        <v>1095</v>
      </c>
      <c r="B297" s="121" t="s">
        <v>1096</v>
      </c>
      <c r="C297" s="121" t="s">
        <v>1097</v>
      </c>
      <c r="D297" s="115" t="s">
        <v>1098</v>
      </c>
      <c r="E297" s="116"/>
      <c r="F297" s="114" t="str">
        <f t="shared" ref="F297:F306" si="39">A297</f>
        <v>た０１</v>
      </c>
      <c r="G297" s="114" t="str">
        <f>B297&amp;C297</f>
        <v>川瀬清子</v>
      </c>
      <c r="H297" s="114" t="str">
        <f t="shared" ref="H297:H306" si="40">D297</f>
        <v>建部TC</v>
      </c>
      <c r="I297" s="121" t="s">
        <v>499</v>
      </c>
      <c r="J297" s="118">
        <v>1969</v>
      </c>
      <c r="K297" s="119">
        <f t="shared" si="36"/>
        <v>57</v>
      </c>
      <c r="L297" s="114" t="str">
        <f t="shared" ref="L297:L306" si="41">IF(G297="","",IF(COUNTIF($G$4:$G$108,G297)&gt;1,"2重登録","OK"))</f>
        <v>OK</v>
      </c>
      <c r="M297" s="122" t="s">
        <v>504</v>
      </c>
      <c r="N297" s="57"/>
    </row>
    <row r="298" spans="1:14" ht="15">
      <c r="A298" s="114" t="s">
        <v>1099</v>
      </c>
      <c r="B298" s="114" t="s">
        <v>1100</v>
      </c>
      <c r="C298" s="114" t="s">
        <v>1101</v>
      </c>
      <c r="D298" s="115" t="s">
        <v>1098</v>
      </c>
      <c r="E298" s="116"/>
      <c r="F298" s="114" t="str">
        <f t="shared" si="39"/>
        <v>た０２</v>
      </c>
      <c r="G298" s="114" t="str">
        <f t="shared" ref="G298:G306" si="42">B298&amp;C298</f>
        <v>中村雅宣</v>
      </c>
      <c r="H298" s="114" t="str">
        <f t="shared" si="40"/>
        <v>建部TC</v>
      </c>
      <c r="I298" s="114" t="s">
        <v>457</v>
      </c>
      <c r="J298" s="120">
        <v>1978</v>
      </c>
      <c r="K298" s="119">
        <f t="shared" si="36"/>
        <v>48</v>
      </c>
      <c r="L298" s="114" t="str">
        <f t="shared" si="41"/>
        <v>OK</v>
      </c>
      <c r="M298" s="122" t="s">
        <v>504</v>
      </c>
      <c r="N298" s="57"/>
    </row>
    <row r="299" spans="1:14" ht="15">
      <c r="A299" s="114" t="s">
        <v>1102</v>
      </c>
      <c r="B299" s="115" t="s">
        <v>1103</v>
      </c>
      <c r="C299" s="115" t="s">
        <v>1104</v>
      </c>
      <c r="D299" s="115" t="s">
        <v>1098</v>
      </c>
      <c r="E299" s="116"/>
      <c r="F299" s="114" t="str">
        <f t="shared" si="39"/>
        <v>た０３</v>
      </c>
      <c r="G299" s="114" t="str">
        <f t="shared" si="42"/>
        <v>村地直也</v>
      </c>
      <c r="H299" s="114" t="str">
        <f t="shared" si="40"/>
        <v>建部TC</v>
      </c>
      <c r="I299" s="114" t="s">
        <v>457</v>
      </c>
      <c r="J299" s="118">
        <v>1989</v>
      </c>
      <c r="K299" s="119">
        <f t="shared" si="36"/>
        <v>37</v>
      </c>
      <c r="L299" s="114" t="str">
        <f t="shared" si="41"/>
        <v>OK</v>
      </c>
      <c r="M299" s="122" t="s">
        <v>504</v>
      </c>
    </row>
    <row r="300" spans="1:14" ht="15">
      <c r="A300" s="124" t="s">
        <v>1105</v>
      </c>
      <c r="B300" s="121" t="s">
        <v>1106</v>
      </c>
      <c r="C300" s="121" t="s">
        <v>1107</v>
      </c>
      <c r="D300" s="115" t="s">
        <v>1098</v>
      </c>
      <c r="E300" s="116"/>
      <c r="F300" s="114" t="str">
        <f t="shared" si="39"/>
        <v>た０４</v>
      </c>
      <c r="G300" s="114" t="str">
        <f t="shared" si="42"/>
        <v>小梶優子</v>
      </c>
      <c r="H300" s="114" t="str">
        <f t="shared" si="40"/>
        <v>建部TC</v>
      </c>
      <c r="I300" s="121" t="s">
        <v>499</v>
      </c>
      <c r="J300" s="120">
        <v>1974</v>
      </c>
      <c r="K300" s="119">
        <f t="shared" si="36"/>
        <v>52</v>
      </c>
      <c r="L300" s="114" t="str">
        <f t="shared" si="41"/>
        <v>OK</v>
      </c>
      <c r="M300" s="122" t="s">
        <v>504</v>
      </c>
    </row>
    <row r="301" spans="1:14" ht="15">
      <c r="A301" s="114" t="s">
        <v>1108</v>
      </c>
      <c r="B301" s="121" t="s">
        <v>1109</v>
      </c>
      <c r="C301" s="121" t="s">
        <v>1110</v>
      </c>
      <c r="D301" s="115" t="s">
        <v>1098</v>
      </c>
      <c r="E301" s="154"/>
      <c r="F301" s="114" t="str">
        <f t="shared" si="39"/>
        <v>た０５</v>
      </c>
      <c r="G301" s="114" t="str">
        <f t="shared" si="42"/>
        <v>井原早苗</v>
      </c>
      <c r="H301" s="114" t="str">
        <f t="shared" si="40"/>
        <v>建部TC</v>
      </c>
      <c r="I301" s="121" t="s">
        <v>499</v>
      </c>
      <c r="J301" s="118">
        <v>1967</v>
      </c>
      <c r="K301" s="119">
        <f t="shared" si="36"/>
        <v>59</v>
      </c>
      <c r="L301" s="114" t="str">
        <f t="shared" si="41"/>
        <v>OK</v>
      </c>
      <c r="M301" s="114" t="s">
        <v>619</v>
      </c>
      <c r="N301" s="57"/>
    </row>
    <row r="302" spans="1:14" ht="15">
      <c r="A302" s="114" t="s">
        <v>1111</v>
      </c>
      <c r="B302" s="135" t="s">
        <v>1112</v>
      </c>
      <c r="C302" s="135" t="s">
        <v>1113</v>
      </c>
      <c r="D302" s="115" t="s">
        <v>1098</v>
      </c>
      <c r="E302" s="116"/>
      <c r="F302" s="114" t="str">
        <f t="shared" si="39"/>
        <v>た０６</v>
      </c>
      <c r="G302" s="114" t="str">
        <f t="shared" si="42"/>
        <v>坂上治謙</v>
      </c>
      <c r="H302" s="114" t="str">
        <f t="shared" si="40"/>
        <v>建部TC</v>
      </c>
      <c r="I302" s="114" t="s">
        <v>457</v>
      </c>
      <c r="J302" s="118">
        <v>1973</v>
      </c>
      <c r="K302" s="119">
        <f t="shared" si="36"/>
        <v>53</v>
      </c>
      <c r="L302" s="114" t="str">
        <f t="shared" si="41"/>
        <v>OK</v>
      </c>
      <c r="M302" s="114" t="s">
        <v>619</v>
      </c>
      <c r="N302" s="57"/>
    </row>
    <row r="303" spans="1:14" ht="15">
      <c r="A303" s="124" t="s">
        <v>1114</v>
      </c>
      <c r="B303" s="121" t="s">
        <v>1115</v>
      </c>
      <c r="C303" s="121" t="s">
        <v>1116</v>
      </c>
      <c r="D303" s="115" t="s">
        <v>1098</v>
      </c>
      <c r="E303" s="116"/>
      <c r="F303" s="114" t="str">
        <f t="shared" si="39"/>
        <v>た０７</v>
      </c>
      <c r="G303" s="114" t="str">
        <f t="shared" si="42"/>
        <v>川尻実千代</v>
      </c>
      <c r="H303" s="114" t="str">
        <f t="shared" si="40"/>
        <v>建部TC</v>
      </c>
      <c r="I303" s="121" t="s">
        <v>499</v>
      </c>
      <c r="J303" s="118">
        <v>1976</v>
      </c>
      <c r="K303" s="119">
        <f t="shared" si="36"/>
        <v>50</v>
      </c>
      <c r="L303" s="114" t="str">
        <f t="shared" si="41"/>
        <v>OK</v>
      </c>
      <c r="M303" s="122" t="s">
        <v>504</v>
      </c>
      <c r="N303" s="200"/>
    </row>
    <row r="304" spans="1:14" ht="15">
      <c r="A304" s="114" t="s">
        <v>1117</v>
      </c>
      <c r="B304" s="114" t="s">
        <v>1118</v>
      </c>
      <c r="C304" s="114" t="s">
        <v>1119</v>
      </c>
      <c r="D304" s="115" t="s">
        <v>1098</v>
      </c>
      <c r="E304" s="116"/>
      <c r="F304" s="114" t="str">
        <f t="shared" si="39"/>
        <v>た０８</v>
      </c>
      <c r="G304" s="114" t="str">
        <f t="shared" si="42"/>
        <v>増山浩明</v>
      </c>
      <c r="H304" s="114" t="str">
        <f t="shared" si="40"/>
        <v>建部TC</v>
      </c>
      <c r="I304" s="114" t="s">
        <v>457</v>
      </c>
      <c r="J304" s="120">
        <v>1965</v>
      </c>
      <c r="K304" s="119">
        <f t="shared" si="36"/>
        <v>61</v>
      </c>
      <c r="L304" s="114" t="str">
        <f t="shared" si="41"/>
        <v>OK</v>
      </c>
      <c r="M304" s="122" t="s">
        <v>504</v>
      </c>
      <c r="N304" s="57"/>
    </row>
    <row r="305" spans="1:14" ht="15">
      <c r="A305" s="114" t="s">
        <v>1120</v>
      </c>
      <c r="B305" s="114" t="s">
        <v>1121</v>
      </c>
      <c r="C305" s="114" t="s">
        <v>1122</v>
      </c>
      <c r="D305" s="115" t="s">
        <v>1098</v>
      </c>
      <c r="E305" s="116"/>
      <c r="F305" s="114" t="str">
        <f t="shared" si="39"/>
        <v>た０９</v>
      </c>
      <c r="G305" s="114" t="str">
        <f t="shared" si="42"/>
        <v>刈谷佳宏</v>
      </c>
      <c r="H305" s="114" t="str">
        <f t="shared" si="40"/>
        <v>建部TC</v>
      </c>
      <c r="I305" s="114" t="s">
        <v>457</v>
      </c>
      <c r="J305" s="118">
        <v>1959</v>
      </c>
      <c r="K305" s="119">
        <f t="shared" si="36"/>
        <v>67</v>
      </c>
      <c r="L305" s="114" t="str">
        <f t="shared" si="41"/>
        <v>OK</v>
      </c>
      <c r="M305" s="122" t="s">
        <v>504</v>
      </c>
      <c r="N305" s="57"/>
    </row>
    <row r="306" spans="1:14" ht="15">
      <c r="A306" s="124" t="s">
        <v>1123</v>
      </c>
      <c r="B306" s="114" t="s">
        <v>1124</v>
      </c>
      <c r="C306" s="114" t="s">
        <v>1125</v>
      </c>
      <c r="D306" s="115" t="s">
        <v>1098</v>
      </c>
      <c r="E306" s="116"/>
      <c r="F306" s="114" t="str">
        <f t="shared" si="39"/>
        <v>た１０</v>
      </c>
      <c r="G306" s="114" t="str">
        <f t="shared" si="42"/>
        <v>上川かの子</v>
      </c>
      <c r="H306" s="114" t="str">
        <f t="shared" si="40"/>
        <v>建部TC</v>
      </c>
      <c r="I306" s="121" t="s">
        <v>499</v>
      </c>
      <c r="J306" s="118">
        <v>1976</v>
      </c>
      <c r="K306" s="119">
        <f t="shared" si="36"/>
        <v>50</v>
      </c>
      <c r="L306" s="114" t="str">
        <f t="shared" si="41"/>
        <v>OK</v>
      </c>
      <c r="M306" s="114" t="s">
        <v>515</v>
      </c>
      <c r="N306" s="57"/>
    </row>
    <row r="307" spans="1:14" customFormat="1" ht="15">
      <c r="A307" s="191"/>
      <c r="B307" s="137">
        <v>11</v>
      </c>
      <c r="C307" s="160"/>
      <c r="D307" s="192" t="s">
        <v>1126</v>
      </c>
      <c r="E307" s="111"/>
      <c r="F307" s="127"/>
      <c r="G307" s="127"/>
      <c r="H307" s="192"/>
      <c r="I307" s="127"/>
      <c r="J307" s="193"/>
      <c r="K307" s="119"/>
      <c r="L307" s="127"/>
      <c r="M307" s="194"/>
      <c r="N307" s="57"/>
    </row>
    <row r="308" spans="1:14" customFormat="1" ht="15">
      <c r="A308" s="114" t="s">
        <v>643</v>
      </c>
      <c r="B308" s="115" t="s">
        <v>588</v>
      </c>
      <c r="C308" s="115" t="s">
        <v>644</v>
      </c>
      <c r="D308" s="115" t="s">
        <v>645</v>
      </c>
      <c r="E308" s="239" t="s">
        <v>461</v>
      </c>
      <c r="F308" s="114" t="str">
        <f t="shared" ref="F308:F325" si="43">A308</f>
        <v>ぷ０１</v>
      </c>
      <c r="G308" s="114" t="str">
        <f t="shared" ref="G308:G322" si="44">B308&amp;C308</f>
        <v>吉田知司</v>
      </c>
      <c r="H308" s="114" t="s">
        <v>646</v>
      </c>
      <c r="I308" s="114" t="s">
        <v>457</v>
      </c>
      <c r="J308" s="118">
        <v>1948</v>
      </c>
      <c r="K308" s="119">
        <f>IF(J308="","",(2026-J308))</f>
        <v>78</v>
      </c>
      <c r="L308" s="117" t="str">
        <f t="shared" ref="L308:L357" si="45">IF(G308="","",IF(COUNTIF($G$8:$G$407,G308)&gt;1,"2重登録","OK"))</f>
        <v>OK</v>
      </c>
      <c r="M308" s="122" t="s">
        <v>504</v>
      </c>
      <c r="N308" s="109"/>
    </row>
    <row r="309" spans="1:14" customFormat="1" ht="15">
      <c r="A309" s="114" t="s">
        <v>1127</v>
      </c>
      <c r="B309" s="115" t="s">
        <v>647</v>
      </c>
      <c r="C309" s="115" t="s">
        <v>1128</v>
      </c>
      <c r="D309" s="115" t="s">
        <v>645</v>
      </c>
      <c r="E309" s="116"/>
      <c r="F309" s="114" t="str">
        <f t="shared" si="43"/>
        <v>ぷ０２</v>
      </c>
      <c r="G309" s="114" t="str">
        <f t="shared" si="44"/>
        <v>一丸征功</v>
      </c>
      <c r="H309" s="114" t="s">
        <v>646</v>
      </c>
      <c r="I309" s="114" t="s">
        <v>457</v>
      </c>
      <c r="J309" s="118">
        <v>1960</v>
      </c>
      <c r="K309" s="119">
        <f t="shared" ref="K309:K325" si="46">IF(J309="","",(2026-J309))</f>
        <v>66</v>
      </c>
      <c r="L309" s="117" t="str">
        <f t="shared" si="45"/>
        <v>OK</v>
      </c>
      <c r="M309" s="114" t="s">
        <v>619</v>
      </c>
      <c r="N309" s="109"/>
    </row>
    <row r="310" spans="1:14" customFormat="1" ht="15">
      <c r="A310" s="114" t="s">
        <v>189</v>
      </c>
      <c r="B310" s="135" t="s">
        <v>1129</v>
      </c>
      <c r="C310" s="135" t="s">
        <v>1130</v>
      </c>
      <c r="D310" s="115" t="s">
        <v>645</v>
      </c>
      <c r="E310" s="239" t="s">
        <v>461</v>
      </c>
      <c r="F310" s="114" t="str">
        <f t="shared" si="43"/>
        <v>ぷ０３</v>
      </c>
      <c r="G310" s="114" t="str">
        <f t="shared" si="44"/>
        <v>青井亘</v>
      </c>
      <c r="H310" s="114" t="s">
        <v>646</v>
      </c>
      <c r="I310" s="114" t="s">
        <v>457</v>
      </c>
      <c r="J310" s="118">
        <v>1954</v>
      </c>
      <c r="K310" s="119">
        <f t="shared" si="46"/>
        <v>72</v>
      </c>
      <c r="L310" s="117" t="str">
        <f t="shared" si="45"/>
        <v>OK</v>
      </c>
      <c r="M310" s="114" t="s">
        <v>619</v>
      </c>
      <c r="N310" s="109"/>
    </row>
    <row r="311" spans="1:14" customFormat="1" ht="15">
      <c r="A311" s="114" t="s">
        <v>190</v>
      </c>
      <c r="B311" s="121" t="s">
        <v>1131</v>
      </c>
      <c r="C311" s="121" t="s">
        <v>1132</v>
      </c>
      <c r="D311" s="115" t="s">
        <v>645</v>
      </c>
      <c r="E311" s="239" t="s">
        <v>461</v>
      </c>
      <c r="F311" s="114" t="str">
        <f t="shared" si="43"/>
        <v>ぷ０４</v>
      </c>
      <c r="G311" s="121" t="str">
        <f t="shared" si="44"/>
        <v>澤井恵子</v>
      </c>
      <c r="H311" s="114" t="s">
        <v>646</v>
      </c>
      <c r="I311" s="121" t="s">
        <v>499</v>
      </c>
      <c r="J311" s="118">
        <v>1948</v>
      </c>
      <c r="K311" s="119">
        <f t="shared" si="46"/>
        <v>78</v>
      </c>
      <c r="L311" s="117" t="str">
        <f t="shared" si="45"/>
        <v>OK</v>
      </c>
      <c r="M311" s="121" t="s">
        <v>504</v>
      </c>
      <c r="N311" s="109"/>
    </row>
    <row r="312" spans="1:14" customFormat="1" ht="15">
      <c r="A312" s="114" t="s">
        <v>191</v>
      </c>
      <c r="B312" s="114" t="s">
        <v>1133</v>
      </c>
      <c r="C312" s="114" t="s">
        <v>1134</v>
      </c>
      <c r="D312" s="115" t="s">
        <v>645</v>
      </c>
      <c r="E312" s="239" t="s">
        <v>461</v>
      </c>
      <c r="F312" s="114" t="str">
        <f t="shared" si="43"/>
        <v>ぷ０５</v>
      </c>
      <c r="G312" s="114" t="str">
        <f t="shared" si="44"/>
        <v>関弘次</v>
      </c>
      <c r="H312" s="114" t="s">
        <v>646</v>
      </c>
      <c r="I312" s="114" t="s">
        <v>457</v>
      </c>
      <c r="J312" s="120">
        <v>1956</v>
      </c>
      <c r="K312" s="119">
        <f t="shared" si="46"/>
        <v>70</v>
      </c>
      <c r="L312" s="117" t="str">
        <f t="shared" si="45"/>
        <v>OK</v>
      </c>
      <c r="M312" s="114" t="s">
        <v>1135</v>
      </c>
      <c r="N312" s="109"/>
    </row>
    <row r="313" spans="1:14" customFormat="1" ht="15">
      <c r="A313" s="114" t="s">
        <v>192</v>
      </c>
      <c r="B313" s="115" t="s">
        <v>1136</v>
      </c>
      <c r="C313" s="115" t="s">
        <v>1137</v>
      </c>
      <c r="D313" s="115" t="s">
        <v>645</v>
      </c>
      <c r="E313" s="239" t="s">
        <v>461</v>
      </c>
      <c r="F313" s="114" t="str">
        <f t="shared" si="43"/>
        <v>ぷ０６</v>
      </c>
      <c r="G313" s="114" t="str">
        <f t="shared" si="44"/>
        <v>但中昭三</v>
      </c>
      <c r="H313" s="114" t="s">
        <v>646</v>
      </c>
      <c r="I313" s="114" t="s">
        <v>457</v>
      </c>
      <c r="J313" s="118">
        <v>1955</v>
      </c>
      <c r="K313" s="119">
        <f t="shared" si="46"/>
        <v>71</v>
      </c>
      <c r="L313" s="117" t="str">
        <f t="shared" si="45"/>
        <v>OK</v>
      </c>
      <c r="M313" s="114" t="s">
        <v>1135</v>
      </c>
      <c r="N313" s="57"/>
    </row>
    <row r="314" spans="1:14" s="36" customFormat="1" ht="15">
      <c r="A314" s="114" t="s">
        <v>193</v>
      </c>
      <c r="B314" s="139" t="s">
        <v>1138</v>
      </c>
      <c r="C314" s="139" t="s">
        <v>1023</v>
      </c>
      <c r="D314" s="115" t="s">
        <v>645</v>
      </c>
      <c r="E314" s="116"/>
      <c r="F314" s="114" t="str">
        <f t="shared" si="43"/>
        <v>ぷ０７</v>
      </c>
      <c r="G314" s="121" t="str">
        <f t="shared" si="44"/>
        <v>松田順子</v>
      </c>
      <c r="H314" s="114" t="s">
        <v>646</v>
      </c>
      <c r="I314" s="121" t="s">
        <v>499</v>
      </c>
      <c r="J314" s="118">
        <v>1965</v>
      </c>
      <c r="K314" s="119">
        <f t="shared" si="46"/>
        <v>61</v>
      </c>
      <c r="L314" s="117" t="str">
        <f t="shared" si="45"/>
        <v>OK</v>
      </c>
      <c r="M314" s="122" t="s">
        <v>504</v>
      </c>
      <c r="N314" s="141"/>
    </row>
    <row r="315" spans="1:14" s="36" customFormat="1" ht="15">
      <c r="A315" s="114" t="s">
        <v>194</v>
      </c>
      <c r="B315" s="121" t="s">
        <v>1139</v>
      </c>
      <c r="C315" s="121" t="s">
        <v>1085</v>
      </c>
      <c r="D315" s="115" t="s">
        <v>646</v>
      </c>
      <c r="E315" s="239" t="s">
        <v>461</v>
      </c>
      <c r="F315" s="114" t="str">
        <f t="shared" si="43"/>
        <v>ぷ０８</v>
      </c>
      <c r="G315" s="121" t="str">
        <f t="shared" si="44"/>
        <v>森谷洋子</v>
      </c>
      <c r="H315" s="114" t="s">
        <v>646</v>
      </c>
      <c r="I315" s="121" t="s">
        <v>499</v>
      </c>
      <c r="J315" s="118">
        <v>1951</v>
      </c>
      <c r="K315" s="119">
        <f t="shared" si="46"/>
        <v>75</v>
      </c>
      <c r="L315" s="117" t="str">
        <f t="shared" si="45"/>
        <v>OK</v>
      </c>
      <c r="M315" s="114" t="s">
        <v>1135</v>
      </c>
      <c r="N315" s="141"/>
    </row>
    <row r="316" spans="1:14" customFormat="1" ht="15">
      <c r="A316" s="114" t="s">
        <v>195</v>
      </c>
      <c r="B316" s="115" t="s">
        <v>1140</v>
      </c>
      <c r="C316" s="115" t="s">
        <v>1141</v>
      </c>
      <c r="D316" s="115" t="s">
        <v>645</v>
      </c>
      <c r="E316" s="158"/>
      <c r="F316" s="114" t="str">
        <f t="shared" si="43"/>
        <v>ぷ０９</v>
      </c>
      <c r="G316" s="114" t="str">
        <f t="shared" si="44"/>
        <v>山形公平</v>
      </c>
      <c r="H316" s="114" t="s">
        <v>646</v>
      </c>
      <c r="I316" s="114" t="s">
        <v>457</v>
      </c>
      <c r="J316" s="118">
        <v>1957</v>
      </c>
      <c r="K316" s="119">
        <f t="shared" si="46"/>
        <v>69</v>
      </c>
      <c r="L316" s="117" t="str">
        <f t="shared" si="45"/>
        <v>OK</v>
      </c>
      <c r="M316" s="122" t="s">
        <v>504</v>
      </c>
      <c r="N316" s="141"/>
    </row>
    <row r="317" spans="1:14" ht="15">
      <c r="A317" s="114" t="s">
        <v>196</v>
      </c>
      <c r="B317" s="115" t="s">
        <v>1131</v>
      </c>
      <c r="C317" s="115" t="s">
        <v>1142</v>
      </c>
      <c r="D317" s="115" t="s">
        <v>645</v>
      </c>
      <c r="E317" s="239" t="s">
        <v>461</v>
      </c>
      <c r="F317" s="114" t="str">
        <f t="shared" si="43"/>
        <v>ぷ１０</v>
      </c>
      <c r="G317" s="114" t="str">
        <f t="shared" si="44"/>
        <v>澤井誠</v>
      </c>
      <c r="H317" s="114" t="s">
        <v>646</v>
      </c>
      <c r="I317" s="114" t="s">
        <v>457</v>
      </c>
      <c r="J317" s="118">
        <v>1948</v>
      </c>
      <c r="K317" s="119">
        <f t="shared" si="46"/>
        <v>78</v>
      </c>
      <c r="L317" s="117" t="str">
        <f t="shared" si="45"/>
        <v>OK</v>
      </c>
      <c r="M317" s="121" t="s">
        <v>504</v>
      </c>
      <c r="N317" s="57"/>
    </row>
    <row r="318" spans="1:14" ht="15">
      <c r="A318" s="114" t="s">
        <v>197</v>
      </c>
      <c r="B318" s="115" t="s">
        <v>1143</v>
      </c>
      <c r="C318" s="115" t="s">
        <v>1144</v>
      </c>
      <c r="D318" s="115" t="s">
        <v>645</v>
      </c>
      <c r="E318" s="239" t="s">
        <v>461</v>
      </c>
      <c r="F318" s="114" t="str">
        <f t="shared" si="43"/>
        <v>ぷ１１</v>
      </c>
      <c r="G318" s="114" t="str">
        <f t="shared" si="44"/>
        <v>谷口一男</v>
      </c>
      <c r="H318" s="114" t="s">
        <v>646</v>
      </c>
      <c r="I318" s="114" t="s">
        <v>457</v>
      </c>
      <c r="J318" s="118">
        <v>1947</v>
      </c>
      <c r="K318" s="119">
        <f t="shared" si="46"/>
        <v>79</v>
      </c>
      <c r="L318" s="117" t="str">
        <f t="shared" si="45"/>
        <v>OK</v>
      </c>
      <c r="M318" s="126" t="s">
        <v>504</v>
      </c>
      <c r="N318" s="57"/>
    </row>
    <row r="319" spans="1:14" ht="15">
      <c r="A319" s="114" t="s">
        <v>440</v>
      </c>
      <c r="B319" s="114" t="s">
        <v>1145</v>
      </c>
      <c r="C319" s="114" t="s">
        <v>1146</v>
      </c>
      <c r="D319" s="115" t="s">
        <v>645</v>
      </c>
      <c r="E319" s="239" t="s">
        <v>461</v>
      </c>
      <c r="F319" s="114" t="str">
        <f t="shared" si="43"/>
        <v>ぷ１２</v>
      </c>
      <c r="G319" s="114" t="str">
        <f t="shared" si="44"/>
        <v>鶴田進</v>
      </c>
      <c r="H319" s="114" t="s">
        <v>646</v>
      </c>
      <c r="I319" s="114" t="s">
        <v>457</v>
      </c>
      <c r="J319" s="118">
        <v>1950</v>
      </c>
      <c r="K319" s="119">
        <f t="shared" si="46"/>
        <v>76</v>
      </c>
      <c r="L319" s="117" t="str">
        <f t="shared" si="45"/>
        <v>OK</v>
      </c>
      <c r="M319" s="114" t="s">
        <v>619</v>
      </c>
      <c r="N319" s="57"/>
    </row>
    <row r="320" spans="1:14" ht="15">
      <c r="A320" s="114" t="s">
        <v>441</v>
      </c>
      <c r="B320" s="115" t="s">
        <v>1147</v>
      </c>
      <c r="C320" s="115" t="s">
        <v>659</v>
      </c>
      <c r="D320" s="115" t="s">
        <v>645</v>
      </c>
      <c r="E320" s="239" t="s">
        <v>461</v>
      </c>
      <c r="F320" s="114" t="str">
        <f t="shared" si="43"/>
        <v>ぷ１３</v>
      </c>
      <c r="G320" s="114" t="str">
        <f t="shared" si="44"/>
        <v>早川浩</v>
      </c>
      <c r="H320" s="114" t="s">
        <v>646</v>
      </c>
      <c r="I320" s="114" t="s">
        <v>457</v>
      </c>
      <c r="J320" s="118">
        <v>1951</v>
      </c>
      <c r="K320" s="119">
        <f t="shared" si="46"/>
        <v>75</v>
      </c>
      <c r="L320" s="117" t="str">
        <f t="shared" si="45"/>
        <v>OK</v>
      </c>
      <c r="M320" s="114" t="s">
        <v>619</v>
      </c>
      <c r="N320" s="57"/>
    </row>
    <row r="321" spans="1:14" ht="15">
      <c r="A321" s="114" t="s">
        <v>668</v>
      </c>
      <c r="B321" s="115" t="s">
        <v>1075</v>
      </c>
      <c r="C321" s="115" t="s">
        <v>1148</v>
      </c>
      <c r="D321" s="115" t="s">
        <v>645</v>
      </c>
      <c r="F321" s="114" t="str">
        <f t="shared" si="43"/>
        <v>ぷ１４</v>
      </c>
      <c r="G321" s="114" t="str">
        <f t="shared" si="44"/>
        <v>藤田諭</v>
      </c>
      <c r="H321" s="114" t="s">
        <v>646</v>
      </c>
      <c r="I321" s="114" t="s">
        <v>457</v>
      </c>
      <c r="J321" s="118">
        <v>1957</v>
      </c>
      <c r="K321" s="119">
        <f t="shared" si="46"/>
        <v>69</v>
      </c>
      <c r="L321" s="117" t="str">
        <f t="shared" si="45"/>
        <v>OK</v>
      </c>
      <c r="M321" s="114" t="s">
        <v>619</v>
      </c>
      <c r="N321" s="57"/>
    </row>
    <row r="322" spans="1:14" ht="15">
      <c r="A322" s="114" t="s">
        <v>671</v>
      </c>
      <c r="B322" s="114" t="s">
        <v>1149</v>
      </c>
      <c r="C322" s="114" t="s">
        <v>1150</v>
      </c>
      <c r="D322" s="115" t="s">
        <v>645</v>
      </c>
      <c r="E322" s="239" t="s">
        <v>461</v>
      </c>
      <c r="F322" s="114" t="str">
        <f t="shared" si="43"/>
        <v>ぷ１５</v>
      </c>
      <c r="G322" s="114" t="str">
        <f t="shared" si="44"/>
        <v>堀川敬児</v>
      </c>
      <c r="H322" s="114" t="s">
        <v>646</v>
      </c>
      <c r="I322" s="114" t="s">
        <v>457</v>
      </c>
      <c r="J322" s="118">
        <v>1952</v>
      </c>
      <c r="K322" s="119">
        <f t="shared" si="46"/>
        <v>74</v>
      </c>
      <c r="L322" s="117" t="str">
        <f t="shared" si="45"/>
        <v>OK</v>
      </c>
      <c r="M322" s="114" t="s">
        <v>619</v>
      </c>
      <c r="N322" s="57"/>
    </row>
    <row r="323" spans="1:14" customFormat="1" ht="15">
      <c r="A323" s="114" t="s">
        <v>673</v>
      </c>
      <c r="B323" s="124" t="s">
        <v>1151</v>
      </c>
      <c r="C323" s="124" t="s">
        <v>1152</v>
      </c>
      <c r="D323" s="115" t="s">
        <v>645</v>
      </c>
      <c r="E323" s="158"/>
      <c r="F323" s="114" t="str">
        <f t="shared" si="43"/>
        <v>ぷ１６</v>
      </c>
      <c r="G323" s="114" t="str">
        <f>B323&amp;C323</f>
        <v>水義治</v>
      </c>
      <c r="H323" s="114" t="s">
        <v>646</v>
      </c>
      <c r="I323" s="124" t="s">
        <v>457</v>
      </c>
      <c r="J323" s="123">
        <v>1960</v>
      </c>
      <c r="K323" s="119">
        <f t="shared" si="46"/>
        <v>66</v>
      </c>
      <c r="L323" s="117" t="str">
        <f t="shared" si="45"/>
        <v>OK</v>
      </c>
      <c r="M323" s="114" t="s">
        <v>619</v>
      </c>
      <c r="N323" s="57"/>
    </row>
    <row r="324" spans="1:14" customFormat="1" ht="15">
      <c r="A324" s="114" t="s">
        <v>676</v>
      </c>
      <c r="B324" s="124" t="s">
        <v>939</v>
      </c>
      <c r="C324" s="124" t="s">
        <v>853</v>
      </c>
      <c r="D324" s="115" t="s">
        <v>645</v>
      </c>
      <c r="E324" s="239" t="s">
        <v>461</v>
      </c>
      <c r="F324" s="114" t="str">
        <f t="shared" si="43"/>
        <v>ぷ１７</v>
      </c>
      <c r="G324" s="114" t="str">
        <f>B324&amp;C324</f>
        <v>安田和彦</v>
      </c>
      <c r="H324" s="114" t="s">
        <v>646</v>
      </c>
      <c r="I324" s="124" t="s">
        <v>457</v>
      </c>
      <c r="J324" s="123">
        <v>1945</v>
      </c>
      <c r="K324" s="119">
        <f t="shared" si="46"/>
        <v>81</v>
      </c>
      <c r="L324" s="117" t="str">
        <f t="shared" si="45"/>
        <v>OK</v>
      </c>
      <c r="M324" s="114" t="s">
        <v>619</v>
      </c>
      <c r="N324" s="57"/>
    </row>
    <row r="325" spans="1:14" customFormat="1" ht="15">
      <c r="A325" s="114" t="s">
        <v>679</v>
      </c>
      <c r="B325" s="124" t="s">
        <v>1153</v>
      </c>
      <c r="C325" s="124" t="s">
        <v>1154</v>
      </c>
      <c r="D325" s="115" t="s">
        <v>645</v>
      </c>
      <c r="E325" s="158"/>
      <c r="F325" s="114" t="str">
        <f t="shared" si="43"/>
        <v>ぷ１８</v>
      </c>
      <c r="G325" s="124" t="str">
        <f>B325&amp;C325</f>
        <v>牧村裕子</v>
      </c>
      <c r="H325" s="114" t="s">
        <v>646</v>
      </c>
      <c r="I325" s="126" t="s">
        <v>499</v>
      </c>
      <c r="J325" s="123">
        <v>1958</v>
      </c>
      <c r="K325" s="119">
        <f t="shared" si="46"/>
        <v>68</v>
      </c>
      <c r="L325" s="117" t="str">
        <f t="shared" si="45"/>
        <v>OK</v>
      </c>
      <c r="M325" s="124" t="s">
        <v>502</v>
      </c>
      <c r="N325" s="57"/>
    </row>
    <row r="326" spans="1:14" customFormat="1" ht="15">
      <c r="A326" s="191"/>
      <c r="B326" s="137">
        <v>12</v>
      </c>
      <c r="C326" s="160"/>
      <c r="D326" s="192" t="s">
        <v>1155</v>
      </c>
      <c r="E326" s="111"/>
      <c r="F326" s="127"/>
      <c r="G326" s="127"/>
      <c r="H326" s="192"/>
      <c r="I326" s="127"/>
      <c r="J326" s="193"/>
      <c r="K326" s="119"/>
      <c r="L326" s="117" t="str">
        <f t="shared" si="45"/>
        <v/>
      </c>
      <c r="M326" s="194"/>
      <c r="N326" s="57"/>
    </row>
    <row r="327" spans="1:14" customFormat="1" ht="15">
      <c r="A327" s="114" t="s">
        <v>1156</v>
      </c>
      <c r="B327" s="115" t="s">
        <v>660</v>
      </c>
      <c r="C327" s="115" t="s">
        <v>1157</v>
      </c>
      <c r="D327" s="115" t="s">
        <v>1158</v>
      </c>
      <c r="E327" s="239" t="s">
        <v>461</v>
      </c>
      <c r="F327" s="114" t="str">
        <f t="shared" ref="F327:F357" si="47">A327</f>
        <v>ひ０１</v>
      </c>
      <c r="G327" s="114" t="str">
        <f t="shared" ref="G327:G357" si="48">B327&amp;C327</f>
        <v>竹中徳司</v>
      </c>
      <c r="H327" s="114" t="s">
        <v>1159</v>
      </c>
      <c r="I327" s="114" t="s">
        <v>457</v>
      </c>
      <c r="J327" s="118">
        <v>1955</v>
      </c>
      <c r="K327" s="119">
        <f>IF(J327="","",(2026-J327))</f>
        <v>71</v>
      </c>
      <c r="L327" s="117" t="str">
        <f t="shared" si="45"/>
        <v>OK</v>
      </c>
      <c r="M327" s="148" t="s">
        <v>504</v>
      </c>
      <c r="N327" s="109"/>
    </row>
    <row r="328" spans="1:14" customFormat="1" ht="15">
      <c r="A328" s="114" t="s">
        <v>1160</v>
      </c>
      <c r="B328" s="114" t="s">
        <v>650</v>
      </c>
      <c r="C328" s="114" t="s">
        <v>651</v>
      </c>
      <c r="D328" s="115" t="s">
        <v>1158</v>
      </c>
      <c r="E328" s="116" t="s">
        <v>461</v>
      </c>
      <c r="F328" s="114" t="str">
        <f t="shared" si="47"/>
        <v>ひ０２</v>
      </c>
      <c r="G328" s="114" t="str">
        <f t="shared" si="48"/>
        <v>南人嗣</v>
      </c>
      <c r="H328" s="114" t="s">
        <v>1159</v>
      </c>
      <c r="I328" s="114" t="s">
        <v>457</v>
      </c>
      <c r="J328" s="120">
        <v>1955</v>
      </c>
      <c r="K328" s="119">
        <f t="shared" ref="K328:K333" si="49">IF(J328="","",(2026-J328))</f>
        <v>71</v>
      </c>
      <c r="L328" s="117" t="str">
        <f t="shared" si="45"/>
        <v>OK</v>
      </c>
      <c r="M328" s="148" t="s">
        <v>504</v>
      </c>
      <c r="N328" s="109"/>
    </row>
    <row r="329" spans="1:14" customFormat="1" ht="15">
      <c r="A329" s="114" t="s">
        <v>1161</v>
      </c>
      <c r="B329" s="115" t="s">
        <v>625</v>
      </c>
      <c r="C329" s="115" t="s">
        <v>653</v>
      </c>
      <c r="D329" s="115" t="s">
        <v>1158</v>
      </c>
      <c r="E329" s="116" t="s">
        <v>461</v>
      </c>
      <c r="F329" s="114" t="str">
        <f t="shared" si="47"/>
        <v>ひ０３</v>
      </c>
      <c r="G329" s="114" t="str">
        <f t="shared" si="48"/>
        <v>田中勝之</v>
      </c>
      <c r="H329" s="114" t="s">
        <v>1159</v>
      </c>
      <c r="I329" s="114" t="s">
        <v>457</v>
      </c>
      <c r="J329" s="118">
        <v>1944</v>
      </c>
      <c r="K329" s="119">
        <f t="shared" si="49"/>
        <v>82</v>
      </c>
      <c r="L329" s="117" t="str">
        <f t="shared" si="45"/>
        <v>OK</v>
      </c>
      <c r="M329" s="148" t="s">
        <v>504</v>
      </c>
      <c r="N329" s="57"/>
    </row>
    <row r="330" spans="1:14" customFormat="1" ht="15">
      <c r="A330" s="114" t="s">
        <v>1162</v>
      </c>
      <c r="B330" s="135" t="s">
        <v>654</v>
      </c>
      <c r="C330" s="135" t="s">
        <v>655</v>
      </c>
      <c r="D330" s="115" t="s">
        <v>1158</v>
      </c>
      <c r="E330" s="116" t="s">
        <v>461</v>
      </c>
      <c r="F330" s="114" t="str">
        <f t="shared" si="47"/>
        <v>ひ０４</v>
      </c>
      <c r="G330" s="114" t="str">
        <f t="shared" si="48"/>
        <v>加藤昇</v>
      </c>
      <c r="H330" s="114" t="s">
        <v>1159</v>
      </c>
      <c r="I330" s="114" t="s">
        <v>457</v>
      </c>
      <c r="J330" s="120">
        <v>1952</v>
      </c>
      <c r="K330" s="119">
        <f t="shared" si="49"/>
        <v>74</v>
      </c>
      <c r="L330" s="117" t="str">
        <f t="shared" si="45"/>
        <v>OK</v>
      </c>
      <c r="M330" s="148" t="s">
        <v>504</v>
      </c>
      <c r="N330" s="143"/>
    </row>
    <row r="331" spans="1:14" customFormat="1" ht="15">
      <c r="A331" s="114" t="s">
        <v>1163</v>
      </c>
      <c r="B331" s="114" t="s">
        <v>658</v>
      </c>
      <c r="C331" s="114" t="s">
        <v>659</v>
      </c>
      <c r="D331" s="115" t="s">
        <v>1158</v>
      </c>
      <c r="E331" s="116"/>
      <c r="F331" s="114" t="str">
        <f t="shared" si="47"/>
        <v>ひ０５</v>
      </c>
      <c r="G331" s="114" t="str">
        <f t="shared" si="48"/>
        <v>大木浩</v>
      </c>
      <c r="H331" s="114" t="s">
        <v>1159</v>
      </c>
      <c r="I331" s="114" t="s">
        <v>457</v>
      </c>
      <c r="J331" s="118">
        <v>1963</v>
      </c>
      <c r="K331" s="119">
        <f t="shared" si="49"/>
        <v>63</v>
      </c>
      <c r="L331" s="117" t="str">
        <f t="shared" si="45"/>
        <v>OK</v>
      </c>
      <c r="M331" s="148" t="s">
        <v>504</v>
      </c>
      <c r="N331" s="142"/>
    </row>
    <row r="332" spans="1:14" customFormat="1" ht="15">
      <c r="A332" s="114" t="s">
        <v>1164</v>
      </c>
      <c r="B332" s="115" t="s">
        <v>613</v>
      </c>
      <c r="C332" s="115" t="s">
        <v>1165</v>
      </c>
      <c r="D332" s="115" t="s">
        <v>1158</v>
      </c>
      <c r="E332" s="116" t="s">
        <v>461</v>
      </c>
      <c r="F332" s="114" t="str">
        <f t="shared" si="47"/>
        <v>ひ０６</v>
      </c>
      <c r="G332" s="114" t="str">
        <f t="shared" si="48"/>
        <v>片岡春巳</v>
      </c>
      <c r="H332" s="114" t="s">
        <v>1159</v>
      </c>
      <c r="I332" s="114" t="s">
        <v>457</v>
      </c>
      <c r="J332" s="118">
        <v>1953</v>
      </c>
      <c r="K332" s="119">
        <f t="shared" si="49"/>
        <v>73</v>
      </c>
      <c r="L332" s="117" t="str">
        <f t="shared" si="45"/>
        <v>OK</v>
      </c>
      <c r="M332" s="148" t="s">
        <v>504</v>
      </c>
      <c r="N332" s="109"/>
    </row>
    <row r="333" spans="1:14" customFormat="1" ht="15">
      <c r="A333" s="114" t="s">
        <v>1166</v>
      </c>
      <c r="B333" s="121" t="s">
        <v>1167</v>
      </c>
      <c r="C333" s="121" t="s">
        <v>1168</v>
      </c>
      <c r="D333" s="115" t="s">
        <v>1158</v>
      </c>
      <c r="E333" s="116"/>
      <c r="F333" s="114" t="str">
        <f t="shared" si="47"/>
        <v>ひ０７</v>
      </c>
      <c r="G333" s="114" t="str">
        <f t="shared" si="48"/>
        <v>林雅子</v>
      </c>
      <c r="H333" s="114" t="s">
        <v>1159</v>
      </c>
      <c r="I333" s="121" t="s">
        <v>499</v>
      </c>
      <c r="J333" s="120">
        <v>1963</v>
      </c>
      <c r="K333" s="119">
        <f t="shared" si="49"/>
        <v>63</v>
      </c>
      <c r="L333" s="117" t="str">
        <f t="shared" si="45"/>
        <v>OK</v>
      </c>
      <c r="M333" s="148" t="s">
        <v>504</v>
      </c>
      <c r="N333" s="109"/>
    </row>
    <row r="334" spans="1:14" customFormat="1" ht="15">
      <c r="A334" s="114" t="s">
        <v>1169</v>
      </c>
      <c r="B334" s="115" t="s">
        <v>583</v>
      </c>
      <c r="C334" s="115" t="s">
        <v>1142</v>
      </c>
      <c r="D334" s="115" t="s">
        <v>1158</v>
      </c>
      <c r="E334" s="116"/>
      <c r="F334" s="114" t="str">
        <f t="shared" si="47"/>
        <v>ひ０８</v>
      </c>
      <c r="G334" s="114" t="str">
        <f t="shared" si="48"/>
        <v>小林誠</v>
      </c>
      <c r="H334" s="115" t="s">
        <v>1170</v>
      </c>
      <c r="I334" s="114" t="s">
        <v>457</v>
      </c>
      <c r="J334" s="118">
        <v>1961</v>
      </c>
      <c r="K334" s="119">
        <f>IF(J334="","",(2026-J334))</f>
        <v>65</v>
      </c>
      <c r="L334" s="117" t="str">
        <f t="shared" si="45"/>
        <v>OK</v>
      </c>
      <c r="M334" s="114" t="s">
        <v>515</v>
      </c>
      <c r="N334" s="109"/>
    </row>
    <row r="335" spans="1:14" customFormat="1" ht="15">
      <c r="A335" s="114" t="s">
        <v>1171</v>
      </c>
      <c r="B335" s="114" t="s">
        <v>583</v>
      </c>
      <c r="C335" s="114" t="s">
        <v>1172</v>
      </c>
      <c r="D335" s="115" t="s">
        <v>1158</v>
      </c>
      <c r="E335" s="116" t="s">
        <v>461</v>
      </c>
      <c r="F335" s="114" t="str">
        <f t="shared" si="47"/>
        <v>ひ０９</v>
      </c>
      <c r="G335" s="114" t="str">
        <f t="shared" si="48"/>
        <v>小林晴之</v>
      </c>
      <c r="H335" s="115" t="s">
        <v>1170</v>
      </c>
      <c r="I335" s="114" t="s">
        <v>457</v>
      </c>
      <c r="J335" s="120">
        <v>1955</v>
      </c>
      <c r="K335" s="119">
        <f t="shared" ref="K335:K341" si="50">IF(J335="","",(2026-J335))</f>
        <v>71</v>
      </c>
      <c r="L335" s="117" t="str">
        <f t="shared" si="45"/>
        <v>OK</v>
      </c>
      <c r="M335" s="114" t="s">
        <v>515</v>
      </c>
      <c r="N335" s="201"/>
    </row>
    <row r="336" spans="1:14" customFormat="1" ht="15">
      <c r="A336" s="114" t="s">
        <v>1173</v>
      </c>
      <c r="B336" s="115" t="s">
        <v>994</v>
      </c>
      <c r="C336" s="115" t="s">
        <v>1174</v>
      </c>
      <c r="D336" s="115" t="s">
        <v>1158</v>
      </c>
      <c r="E336" s="116"/>
      <c r="F336" s="114" t="str">
        <f t="shared" si="47"/>
        <v>ひ１０</v>
      </c>
      <c r="G336" s="114" t="str">
        <f t="shared" si="48"/>
        <v>大野俊治</v>
      </c>
      <c r="H336" s="115" t="s">
        <v>1170</v>
      </c>
      <c r="I336" s="114" t="s">
        <v>457</v>
      </c>
      <c r="J336" s="118">
        <v>1959</v>
      </c>
      <c r="K336" s="119">
        <f t="shared" si="50"/>
        <v>67</v>
      </c>
      <c r="L336" s="117" t="str">
        <f t="shared" si="45"/>
        <v>OK</v>
      </c>
      <c r="M336" s="121" t="s">
        <v>504</v>
      </c>
      <c r="N336" s="109"/>
    </row>
    <row r="337" spans="1:14" customFormat="1" ht="15">
      <c r="A337" s="114" t="s">
        <v>1175</v>
      </c>
      <c r="B337" s="114" t="s">
        <v>1176</v>
      </c>
      <c r="C337" s="114" t="s">
        <v>1177</v>
      </c>
      <c r="D337" s="115" t="s">
        <v>1158</v>
      </c>
      <c r="E337" s="116"/>
      <c r="F337" s="114" t="str">
        <f t="shared" si="47"/>
        <v>ひ１１</v>
      </c>
      <c r="G337" s="114" t="str">
        <f t="shared" si="48"/>
        <v>北村弘司</v>
      </c>
      <c r="H337" s="115" t="s">
        <v>1170</v>
      </c>
      <c r="I337" s="114" t="s">
        <v>457</v>
      </c>
      <c r="J337" s="120">
        <v>1960</v>
      </c>
      <c r="K337" s="119">
        <f t="shared" si="50"/>
        <v>66</v>
      </c>
      <c r="L337" s="117" t="str">
        <f t="shared" si="45"/>
        <v>OK</v>
      </c>
      <c r="M337" s="114" t="s">
        <v>652</v>
      </c>
      <c r="N337" s="109"/>
    </row>
    <row r="338" spans="1:14" customFormat="1" ht="15">
      <c r="A338" s="114" t="s">
        <v>1178</v>
      </c>
      <c r="B338" s="115" t="s">
        <v>1179</v>
      </c>
      <c r="C338" s="115" t="s">
        <v>1180</v>
      </c>
      <c r="D338" s="115" t="s">
        <v>1158</v>
      </c>
      <c r="E338" s="116"/>
      <c r="F338" s="114" t="str">
        <f t="shared" si="47"/>
        <v>ひ１２</v>
      </c>
      <c r="G338" s="114" t="str">
        <f t="shared" si="48"/>
        <v>坪田敏裕</v>
      </c>
      <c r="H338" s="115" t="s">
        <v>1170</v>
      </c>
      <c r="I338" s="114" t="s">
        <v>457</v>
      </c>
      <c r="J338" s="118">
        <v>1964</v>
      </c>
      <c r="K338" s="119">
        <f t="shared" si="50"/>
        <v>62</v>
      </c>
      <c r="L338" s="117" t="str">
        <f t="shared" si="45"/>
        <v>OK</v>
      </c>
      <c r="M338" s="114" t="s">
        <v>619</v>
      </c>
      <c r="N338" s="109"/>
    </row>
    <row r="339" spans="1:14" customFormat="1" ht="15">
      <c r="A339" s="114" t="s">
        <v>1181</v>
      </c>
      <c r="B339" s="139" t="s">
        <v>1100</v>
      </c>
      <c r="C339" s="139" t="s">
        <v>1182</v>
      </c>
      <c r="D339" s="115" t="s">
        <v>1158</v>
      </c>
      <c r="E339" s="116"/>
      <c r="F339" s="114" t="str">
        <f t="shared" si="47"/>
        <v>ひ１３</v>
      </c>
      <c r="G339" s="114" t="str">
        <f t="shared" si="48"/>
        <v>中村泰枝</v>
      </c>
      <c r="H339" s="115" t="s">
        <v>1170</v>
      </c>
      <c r="I339" s="121" t="s">
        <v>499</v>
      </c>
      <c r="J339" s="118">
        <v>1957</v>
      </c>
      <c r="K339" s="119">
        <f t="shared" si="50"/>
        <v>69</v>
      </c>
      <c r="L339" s="117" t="str">
        <f t="shared" si="45"/>
        <v>OK</v>
      </c>
      <c r="M339" s="114" t="s">
        <v>652</v>
      </c>
      <c r="N339" s="109"/>
    </row>
    <row r="340" spans="1:14" customFormat="1" ht="15">
      <c r="A340" s="114" t="s">
        <v>1183</v>
      </c>
      <c r="B340" s="115" t="s">
        <v>1184</v>
      </c>
      <c r="C340" s="115" t="s">
        <v>1185</v>
      </c>
      <c r="D340" s="115" t="s">
        <v>1158</v>
      </c>
      <c r="E340" s="116"/>
      <c r="F340" s="114" t="str">
        <f t="shared" si="47"/>
        <v>ひ１４</v>
      </c>
      <c r="G340" s="114" t="str">
        <f t="shared" si="48"/>
        <v>槙田学</v>
      </c>
      <c r="H340" s="115" t="s">
        <v>1170</v>
      </c>
      <c r="I340" s="114" t="s">
        <v>457</v>
      </c>
      <c r="J340" s="118">
        <v>1965</v>
      </c>
      <c r="K340" s="119">
        <f t="shared" si="50"/>
        <v>61</v>
      </c>
      <c r="L340" s="117" t="str">
        <f t="shared" si="45"/>
        <v>OK</v>
      </c>
      <c r="M340" s="114" t="s">
        <v>515</v>
      </c>
      <c r="N340" s="109"/>
    </row>
    <row r="341" spans="1:14" customFormat="1" ht="15">
      <c r="A341" s="114" t="s">
        <v>1186</v>
      </c>
      <c r="B341" s="114" t="s">
        <v>724</v>
      </c>
      <c r="C341" s="114" t="s">
        <v>977</v>
      </c>
      <c r="D341" s="115" t="s">
        <v>1158</v>
      </c>
      <c r="E341" s="116"/>
      <c r="F341" s="114" t="str">
        <f t="shared" si="47"/>
        <v>ひ１５</v>
      </c>
      <c r="G341" s="114" t="str">
        <f t="shared" si="48"/>
        <v>青木聡</v>
      </c>
      <c r="H341" s="115" t="s">
        <v>1170</v>
      </c>
      <c r="I341" s="114" t="s">
        <v>457</v>
      </c>
      <c r="J341" s="120">
        <v>1965</v>
      </c>
      <c r="K341" s="119">
        <f t="shared" si="50"/>
        <v>61</v>
      </c>
      <c r="L341" s="117" t="str">
        <f t="shared" si="45"/>
        <v>OK</v>
      </c>
      <c r="M341" s="114" t="s">
        <v>652</v>
      </c>
      <c r="N341" s="109"/>
    </row>
    <row r="342" spans="1:14" customFormat="1" ht="15">
      <c r="A342" s="114" t="s">
        <v>1187</v>
      </c>
      <c r="B342" s="115" t="s">
        <v>665</v>
      </c>
      <c r="C342" s="115" t="s">
        <v>1188</v>
      </c>
      <c r="D342" s="115" t="s">
        <v>1158</v>
      </c>
      <c r="E342" s="116" t="s">
        <v>461</v>
      </c>
      <c r="F342" s="114" t="str">
        <f t="shared" si="47"/>
        <v>ひ１６</v>
      </c>
      <c r="G342" s="114" t="str">
        <f t="shared" si="48"/>
        <v>平岩治司</v>
      </c>
      <c r="H342" s="115" t="s">
        <v>1189</v>
      </c>
      <c r="I342" s="114" t="s">
        <v>457</v>
      </c>
      <c r="J342" s="275">
        <v>1955</v>
      </c>
      <c r="K342" s="280">
        <f>IF(J342="","",(2026-J342))</f>
        <v>71</v>
      </c>
      <c r="L342" s="117" t="str">
        <f t="shared" si="45"/>
        <v>OK</v>
      </c>
      <c r="M342" s="148" t="s">
        <v>504</v>
      </c>
      <c r="N342" s="157"/>
    </row>
    <row r="343" spans="1:14" customFormat="1" ht="15">
      <c r="A343" s="114" t="s">
        <v>1190</v>
      </c>
      <c r="B343" s="121" t="s">
        <v>677</v>
      </c>
      <c r="C343" s="121" t="s">
        <v>678</v>
      </c>
      <c r="D343" s="115" t="s">
        <v>1158</v>
      </c>
      <c r="E343" s="116" t="s">
        <v>461</v>
      </c>
      <c r="F343" s="114" t="str">
        <f t="shared" si="47"/>
        <v>ひ１７</v>
      </c>
      <c r="G343" s="114" t="str">
        <f t="shared" si="48"/>
        <v>井田圭子</v>
      </c>
      <c r="H343" s="115" t="s">
        <v>1189</v>
      </c>
      <c r="I343" s="121" t="s">
        <v>499</v>
      </c>
      <c r="J343" s="281">
        <v>1951</v>
      </c>
      <c r="K343" s="280">
        <f t="shared" ref="K343:K354" si="51">IF(J343="","",(2026-J343))</f>
        <v>75</v>
      </c>
      <c r="L343" s="117" t="str">
        <f t="shared" si="45"/>
        <v>OK</v>
      </c>
      <c r="M343" s="148" t="s">
        <v>504</v>
      </c>
      <c r="N343" s="109"/>
    </row>
    <row r="344" spans="1:14" customFormat="1" ht="15">
      <c r="A344" s="114" t="s">
        <v>1191</v>
      </c>
      <c r="B344" s="115" t="s">
        <v>663</v>
      </c>
      <c r="C344" s="115" t="s">
        <v>664</v>
      </c>
      <c r="D344" s="115" t="s">
        <v>1158</v>
      </c>
      <c r="E344" s="116" t="s">
        <v>461</v>
      </c>
      <c r="F344" s="114" t="str">
        <f t="shared" si="47"/>
        <v>ひ１８</v>
      </c>
      <c r="G344" s="114" t="str">
        <f t="shared" si="48"/>
        <v>今村宣明</v>
      </c>
      <c r="H344" s="115" t="s">
        <v>1189</v>
      </c>
      <c r="I344" s="114" t="s">
        <v>457</v>
      </c>
      <c r="J344" s="275">
        <v>1951</v>
      </c>
      <c r="K344" s="280">
        <f t="shared" si="51"/>
        <v>75</v>
      </c>
      <c r="L344" s="117" t="str">
        <f t="shared" si="45"/>
        <v>OK</v>
      </c>
      <c r="M344" s="148" t="s">
        <v>504</v>
      </c>
      <c r="N344" s="202"/>
    </row>
    <row r="345" spans="1:14" customFormat="1" ht="15">
      <c r="A345" s="114" t="s">
        <v>1192</v>
      </c>
      <c r="B345" s="135" t="s">
        <v>661</v>
      </c>
      <c r="C345" s="135" t="s">
        <v>662</v>
      </c>
      <c r="D345" s="115" t="s">
        <v>1158</v>
      </c>
      <c r="E345" s="116" t="s">
        <v>461</v>
      </c>
      <c r="F345" s="114" t="str">
        <f t="shared" si="47"/>
        <v>ひ１９</v>
      </c>
      <c r="G345" s="114" t="str">
        <f t="shared" si="48"/>
        <v>新谷弘之</v>
      </c>
      <c r="H345" s="115" t="s">
        <v>1189</v>
      </c>
      <c r="I345" s="114" t="s">
        <v>457</v>
      </c>
      <c r="J345" s="281">
        <v>1951</v>
      </c>
      <c r="K345" s="280">
        <f t="shared" si="51"/>
        <v>75</v>
      </c>
      <c r="L345" s="117" t="str">
        <f t="shared" si="45"/>
        <v>OK</v>
      </c>
      <c r="M345" s="148" t="s">
        <v>504</v>
      </c>
      <c r="N345" s="202"/>
    </row>
    <row r="346" spans="1:14" customFormat="1" ht="15">
      <c r="A346" s="114" t="s">
        <v>1193</v>
      </c>
      <c r="B346" s="115" t="s">
        <v>656</v>
      </c>
      <c r="C346" s="115" t="s">
        <v>657</v>
      </c>
      <c r="D346" s="115" t="s">
        <v>1158</v>
      </c>
      <c r="E346" s="116"/>
      <c r="F346" s="114" t="str">
        <f t="shared" si="47"/>
        <v>ひ２０</v>
      </c>
      <c r="G346" s="114" t="str">
        <f t="shared" si="48"/>
        <v>木瀬茂雄</v>
      </c>
      <c r="H346" s="115" t="s">
        <v>1189</v>
      </c>
      <c r="I346" s="114" t="s">
        <v>457</v>
      </c>
      <c r="J346" s="275">
        <v>1958</v>
      </c>
      <c r="K346" s="280">
        <f t="shared" si="51"/>
        <v>68</v>
      </c>
      <c r="L346" s="117" t="str">
        <f t="shared" si="45"/>
        <v>OK</v>
      </c>
      <c r="M346" s="148" t="s">
        <v>504</v>
      </c>
      <c r="N346" s="202"/>
    </row>
    <row r="347" spans="1:14" customFormat="1" ht="15">
      <c r="A347" s="114" t="s">
        <v>1194</v>
      </c>
      <c r="B347" s="115" t="s">
        <v>674</v>
      </c>
      <c r="C347" s="115" t="s">
        <v>675</v>
      </c>
      <c r="D347" s="115" t="s">
        <v>1158</v>
      </c>
      <c r="E347" s="116"/>
      <c r="F347" s="114" t="str">
        <f t="shared" si="47"/>
        <v>ひ２１</v>
      </c>
      <c r="G347" s="114" t="str">
        <f t="shared" si="48"/>
        <v>ドーランデーブ</v>
      </c>
      <c r="H347" s="115" t="s">
        <v>1189</v>
      </c>
      <c r="I347" s="114" t="s">
        <v>457</v>
      </c>
      <c r="J347" s="275">
        <v>1963</v>
      </c>
      <c r="K347" s="280">
        <f t="shared" si="51"/>
        <v>63</v>
      </c>
      <c r="L347" s="117" t="str">
        <f t="shared" si="45"/>
        <v>OK</v>
      </c>
      <c r="M347" s="148" t="s">
        <v>504</v>
      </c>
      <c r="N347" s="202"/>
    </row>
    <row r="348" spans="1:14" customFormat="1" ht="15" customHeight="1">
      <c r="A348" s="114" t="s">
        <v>1195</v>
      </c>
      <c r="B348" s="115" t="s">
        <v>508</v>
      </c>
      <c r="C348" s="115" t="s">
        <v>682</v>
      </c>
      <c r="D348" s="115" t="s">
        <v>1158</v>
      </c>
      <c r="E348" s="116" t="s">
        <v>461</v>
      </c>
      <c r="F348" s="114" t="str">
        <f t="shared" si="47"/>
        <v>ひ２２</v>
      </c>
      <c r="G348" s="114" t="str">
        <f t="shared" si="48"/>
        <v>鈴木英夫</v>
      </c>
      <c r="H348" s="115" t="s">
        <v>1189</v>
      </c>
      <c r="I348" s="114" t="s">
        <v>457</v>
      </c>
      <c r="J348" s="275">
        <v>1955</v>
      </c>
      <c r="K348" s="280">
        <f t="shared" si="51"/>
        <v>71</v>
      </c>
      <c r="L348" s="117" t="str">
        <f t="shared" si="45"/>
        <v>OK</v>
      </c>
      <c r="M348" s="148" t="s">
        <v>504</v>
      </c>
      <c r="N348" s="202"/>
    </row>
    <row r="349" spans="1:14" s="1" customFormat="1" ht="14.1" customHeight="1">
      <c r="A349" s="114" t="s">
        <v>1196</v>
      </c>
      <c r="B349" s="121" t="s">
        <v>680</v>
      </c>
      <c r="C349" s="121" t="s">
        <v>681</v>
      </c>
      <c r="D349" s="115" t="s">
        <v>1158</v>
      </c>
      <c r="E349" s="116"/>
      <c r="F349" s="114" t="str">
        <f t="shared" si="47"/>
        <v>ひ２３</v>
      </c>
      <c r="G349" s="114" t="str">
        <f t="shared" si="48"/>
        <v>前田喜久子</v>
      </c>
      <c r="H349" s="115" t="s">
        <v>1189</v>
      </c>
      <c r="I349" s="121" t="s">
        <v>499</v>
      </c>
      <c r="J349" s="281">
        <v>1945</v>
      </c>
      <c r="K349" s="280">
        <f t="shared" si="51"/>
        <v>81</v>
      </c>
      <c r="L349" s="117" t="str">
        <f t="shared" si="45"/>
        <v>OK</v>
      </c>
      <c r="M349" s="148" t="s">
        <v>504</v>
      </c>
      <c r="N349" s="202"/>
    </row>
    <row r="350" spans="1:14" s="1" customFormat="1" ht="18" customHeight="1">
      <c r="A350" s="114" t="s">
        <v>1197</v>
      </c>
      <c r="B350" s="121" t="s">
        <v>583</v>
      </c>
      <c r="C350" s="121" t="s">
        <v>672</v>
      </c>
      <c r="D350" s="115" t="s">
        <v>1158</v>
      </c>
      <c r="E350" s="116" t="s">
        <v>461</v>
      </c>
      <c r="F350" s="114" t="str">
        <f t="shared" si="47"/>
        <v>ひ２４</v>
      </c>
      <c r="G350" s="114" t="str">
        <f t="shared" si="48"/>
        <v>小林明子</v>
      </c>
      <c r="H350" s="115" t="s">
        <v>1189</v>
      </c>
      <c r="I350" s="121" t="s">
        <v>499</v>
      </c>
      <c r="J350" s="275">
        <v>1955</v>
      </c>
      <c r="K350" s="280">
        <f t="shared" si="51"/>
        <v>71</v>
      </c>
      <c r="L350" s="117" t="str">
        <f t="shared" si="45"/>
        <v>OK</v>
      </c>
      <c r="M350" s="148" t="s">
        <v>504</v>
      </c>
      <c r="N350" s="202"/>
    </row>
    <row r="351" spans="1:14" s="1" customFormat="1" ht="15">
      <c r="A351" s="114" t="s">
        <v>1198</v>
      </c>
      <c r="B351" s="115" t="s">
        <v>666</v>
      </c>
      <c r="C351" s="115" t="s">
        <v>667</v>
      </c>
      <c r="D351" s="115" t="s">
        <v>1158</v>
      </c>
      <c r="E351" s="116" t="s">
        <v>461</v>
      </c>
      <c r="F351" s="114" t="str">
        <f t="shared" si="47"/>
        <v>ひ２５</v>
      </c>
      <c r="G351" s="114" t="str">
        <f t="shared" si="48"/>
        <v>福島直樹</v>
      </c>
      <c r="H351" s="115" t="s">
        <v>1189</v>
      </c>
      <c r="I351" s="114" t="s">
        <v>457</v>
      </c>
      <c r="J351" s="275">
        <v>1951</v>
      </c>
      <c r="K351" s="280">
        <f t="shared" si="51"/>
        <v>75</v>
      </c>
      <c r="L351" s="117" t="str">
        <f t="shared" si="45"/>
        <v>OK</v>
      </c>
      <c r="M351" s="148" t="s">
        <v>504</v>
      </c>
      <c r="N351" s="202"/>
    </row>
    <row r="352" spans="1:14" customFormat="1" ht="15" customHeight="1">
      <c r="A352" s="114" t="s">
        <v>1199</v>
      </c>
      <c r="B352" s="115" t="s">
        <v>669</v>
      </c>
      <c r="C352" s="115" t="s">
        <v>670</v>
      </c>
      <c r="D352" s="115" t="s">
        <v>1158</v>
      </c>
      <c r="E352" s="116" t="s">
        <v>461</v>
      </c>
      <c r="F352" s="114" t="str">
        <f t="shared" si="47"/>
        <v>ひ２６</v>
      </c>
      <c r="G352" s="114" t="str">
        <f t="shared" si="48"/>
        <v>藤野秀明</v>
      </c>
      <c r="H352" s="115" t="s">
        <v>1189</v>
      </c>
      <c r="I352" s="114" t="s">
        <v>457</v>
      </c>
      <c r="J352" s="275">
        <v>1947</v>
      </c>
      <c r="K352" s="280">
        <f t="shared" si="51"/>
        <v>79</v>
      </c>
      <c r="L352" s="117" t="str">
        <f t="shared" si="45"/>
        <v>OK</v>
      </c>
      <c r="M352" s="148" t="s">
        <v>504</v>
      </c>
      <c r="N352" s="202"/>
    </row>
    <row r="353" spans="1:14" customFormat="1" ht="15" customHeight="1">
      <c r="A353" s="114" t="s">
        <v>1200</v>
      </c>
      <c r="B353" s="115" t="s">
        <v>1201</v>
      </c>
      <c r="C353" s="115" t="s">
        <v>1202</v>
      </c>
      <c r="D353" s="115" t="s">
        <v>1158</v>
      </c>
      <c r="E353" s="116" t="s">
        <v>461</v>
      </c>
      <c r="F353" s="114" t="str">
        <f t="shared" si="47"/>
        <v>ひ２７</v>
      </c>
      <c r="G353" s="114" t="str">
        <f t="shared" si="48"/>
        <v>油利享</v>
      </c>
      <c r="H353" s="115" t="s">
        <v>1189</v>
      </c>
      <c r="I353" s="114" t="s">
        <v>457</v>
      </c>
      <c r="J353" s="275">
        <v>1955</v>
      </c>
      <c r="K353" s="280">
        <f t="shared" si="51"/>
        <v>71</v>
      </c>
      <c r="L353" s="117" t="str">
        <f t="shared" si="45"/>
        <v>OK</v>
      </c>
      <c r="M353" s="148" t="s">
        <v>504</v>
      </c>
      <c r="N353" s="109"/>
    </row>
    <row r="354" spans="1:14" customFormat="1" ht="15">
      <c r="A354" s="114" t="s">
        <v>1203</v>
      </c>
      <c r="B354" s="114" t="s">
        <v>648</v>
      </c>
      <c r="C354" s="114" t="s">
        <v>649</v>
      </c>
      <c r="D354" s="115" t="s">
        <v>1158</v>
      </c>
      <c r="E354" s="116" t="s">
        <v>461</v>
      </c>
      <c r="F354" s="114" t="str">
        <f t="shared" si="47"/>
        <v>ひ２８</v>
      </c>
      <c r="G354" s="114" t="str">
        <f t="shared" si="48"/>
        <v>西村国太郎</v>
      </c>
      <c r="H354" s="115" t="s">
        <v>1189</v>
      </c>
      <c r="I354" s="114" t="s">
        <v>457</v>
      </c>
      <c r="J354" s="275">
        <v>1942</v>
      </c>
      <c r="K354" s="280">
        <f t="shared" si="51"/>
        <v>84</v>
      </c>
      <c r="L354" s="117" t="str">
        <f t="shared" si="45"/>
        <v>OK</v>
      </c>
      <c r="M354" s="148" t="s">
        <v>504</v>
      </c>
      <c r="N354" s="109"/>
    </row>
    <row r="355" spans="1:14" customFormat="1" ht="15">
      <c r="A355" s="114" t="s">
        <v>1204</v>
      </c>
      <c r="B355" s="115" t="s">
        <v>1205</v>
      </c>
      <c r="C355" s="115" t="s">
        <v>1206</v>
      </c>
      <c r="D355" s="115" t="s">
        <v>1158</v>
      </c>
      <c r="E355" s="158"/>
      <c r="F355" s="114" t="str">
        <f t="shared" si="47"/>
        <v>ひ２９</v>
      </c>
      <c r="G355" s="114" t="str">
        <f t="shared" si="48"/>
        <v>河合仙治</v>
      </c>
      <c r="H355" s="115" t="s">
        <v>1189</v>
      </c>
      <c r="I355" s="114" t="s">
        <v>457</v>
      </c>
      <c r="J355" s="118">
        <v>1942</v>
      </c>
      <c r="K355" s="282">
        <v>84</v>
      </c>
      <c r="L355" s="117" t="str">
        <f t="shared" si="45"/>
        <v>OK</v>
      </c>
      <c r="M355" s="114" t="s">
        <v>1207</v>
      </c>
      <c r="N355" s="109"/>
    </row>
    <row r="356" spans="1:14" customFormat="1" ht="15">
      <c r="A356" s="114" t="s">
        <v>1208</v>
      </c>
      <c r="B356" s="121" t="s">
        <v>1209</v>
      </c>
      <c r="C356" s="121" t="s">
        <v>1210</v>
      </c>
      <c r="D356" s="115" t="s">
        <v>1158</v>
      </c>
      <c r="E356" s="158"/>
      <c r="F356" s="114" t="str">
        <f t="shared" si="47"/>
        <v>ひ３０</v>
      </c>
      <c r="G356" s="114" t="str">
        <f t="shared" si="48"/>
        <v>岸田昌子</v>
      </c>
      <c r="H356" s="115" t="s">
        <v>1189</v>
      </c>
      <c r="I356" s="121" t="s">
        <v>499</v>
      </c>
      <c r="J356" s="118">
        <v>1942</v>
      </c>
      <c r="K356" s="282">
        <v>84</v>
      </c>
      <c r="L356" s="117" t="str">
        <f t="shared" si="45"/>
        <v>OK</v>
      </c>
      <c r="M356" s="114" t="s">
        <v>1207</v>
      </c>
      <c r="N356" s="109"/>
    </row>
    <row r="357" spans="1:14" customFormat="1" ht="15">
      <c r="A357" s="114" t="s">
        <v>1211</v>
      </c>
      <c r="B357" s="121" t="s">
        <v>1212</v>
      </c>
      <c r="C357" s="121" t="s">
        <v>678</v>
      </c>
      <c r="D357" s="115" t="s">
        <v>1158</v>
      </c>
      <c r="E357" s="158"/>
      <c r="F357" s="114" t="str">
        <f t="shared" si="47"/>
        <v>ひ３１</v>
      </c>
      <c r="G357" s="114" t="str">
        <f t="shared" si="48"/>
        <v>宇野圭子</v>
      </c>
      <c r="H357" s="115" t="s">
        <v>1189</v>
      </c>
      <c r="I357" s="121" t="s">
        <v>499</v>
      </c>
      <c r="J357" s="118">
        <v>1945</v>
      </c>
      <c r="K357" s="282">
        <v>81</v>
      </c>
      <c r="L357" s="117" t="str">
        <f t="shared" si="45"/>
        <v>OK</v>
      </c>
      <c r="M357" s="121" t="s">
        <v>504</v>
      </c>
      <c r="N357" s="109"/>
    </row>
    <row r="358" spans="1:14" customFormat="1" ht="15">
      <c r="A358" s="191"/>
      <c r="B358" s="137">
        <v>11</v>
      </c>
      <c r="C358" s="160"/>
      <c r="D358" s="192"/>
      <c r="E358" s="111"/>
      <c r="F358" s="127"/>
      <c r="G358" s="127"/>
      <c r="H358" s="192"/>
      <c r="I358" s="127"/>
      <c r="J358" s="193"/>
      <c r="K358" s="119" t="str">
        <f>IF(J358="","",(2026-J358))</f>
        <v/>
      </c>
      <c r="L358" s="127"/>
      <c r="M358" s="194"/>
      <c r="N358" s="109"/>
    </row>
    <row r="359" spans="1:14" customFormat="1" ht="15">
      <c r="A359" s="120" t="s">
        <v>685</v>
      </c>
      <c r="B359" s="118" t="s">
        <v>812</v>
      </c>
      <c r="C359" s="118" t="s">
        <v>1213</v>
      </c>
      <c r="D359" s="115" t="s">
        <v>686</v>
      </c>
      <c r="E359" s="116"/>
      <c r="F359" s="114" t="str">
        <f>A359</f>
        <v>こ０１</v>
      </c>
      <c r="G359" s="120" t="str">
        <f>B359&amp;C359</f>
        <v>山田直八</v>
      </c>
      <c r="H359" s="115" t="s">
        <v>687</v>
      </c>
      <c r="I359" s="115" t="s">
        <v>457</v>
      </c>
      <c r="J359" s="118">
        <v>1972</v>
      </c>
      <c r="K359" s="119">
        <f>IF(J359="","",(2026-J359))</f>
        <v>54</v>
      </c>
      <c r="L359" s="255" t="s">
        <v>688</v>
      </c>
      <c r="M359" s="120" t="s">
        <v>652</v>
      </c>
      <c r="N359" s="109"/>
    </row>
    <row r="360" spans="1:14" customFormat="1" ht="15">
      <c r="A360" s="120" t="s">
        <v>1214</v>
      </c>
      <c r="B360" s="124" t="s">
        <v>1215</v>
      </c>
      <c r="C360" s="124" t="s">
        <v>1216</v>
      </c>
      <c r="D360" s="115" t="s">
        <v>686</v>
      </c>
      <c r="E360" s="154"/>
      <c r="F360" s="114" t="str">
        <f>A360</f>
        <v>こ０２</v>
      </c>
      <c r="G360" s="120" t="str">
        <f>B360&amp;C360</f>
        <v>細原禎夫</v>
      </c>
      <c r="H360" s="115" t="s">
        <v>687</v>
      </c>
      <c r="I360" s="124" t="s">
        <v>457</v>
      </c>
      <c r="J360" s="123">
        <v>1968</v>
      </c>
      <c r="K360" s="119">
        <f>IF(J360="","",(2026-J360))</f>
        <v>58</v>
      </c>
      <c r="L360" s="255" t="s">
        <v>688</v>
      </c>
      <c r="M360" s="124" t="s">
        <v>503</v>
      </c>
      <c r="N360" s="109"/>
    </row>
    <row r="361" spans="1:14" customFormat="1" ht="15">
      <c r="A361" s="120" t="s">
        <v>1217</v>
      </c>
      <c r="B361" s="124" t="s">
        <v>1218</v>
      </c>
      <c r="C361" s="124" t="s">
        <v>557</v>
      </c>
      <c r="D361" s="115" t="s">
        <v>686</v>
      </c>
      <c r="E361" s="154"/>
      <c r="F361" s="114" t="str">
        <f>A361</f>
        <v>こ０３</v>
      </c>
      <c r="G361" s="120" t="str">
        <f>B361&amp;C361</f>
        <v>國本太郎</v>
      </c>
      <c r="H361" s="115" t="s">
        <v>687</v>
      </c>
      <c r="I361" s="124" t="s">
        <v>457</v>
      </c>
      <c r="J361" s="123">
        <v>1974</v>
      </c>
      <c r="K361" s="119">
        <f>IF(J361="","",(2026-J361))</f>
        <v>52</v>
      </c>
      <c r="L361" s="255" t="s">
        <v>688</v>
      </c>
      <c r="M361" s="126" t="s">
        <v>1219</v>
      </c>
      <c r="N361" s="109"/>
    </row>
    <row r="362" spans="1:14" customFormat="1" ht="15">
      <c r="A362" s="197"/>
      <c r="B362" s="197"/>
      <c r="C362" s="197"/>
      <c r="D362" s="197"/>
      <c r="E362" s="158"/>
      <c r="F362" s="197"/>
      <c r="G362" s="197"/>
      <c r="H362" s="197"/>
      <c r="I362" s="197"/>
      <c r="J362" s="198"/>
      <c r="K362" s="199"/>
      <c r="L362" s="197"/>
      <c r="M362" s="197"/>
      <c r="N362" s="109"/>
    </row>
    <row r="363" spans="1:14" customFormat="1" ht="15">
      <c r="A363" s="197"/>
      <c r="B363" s="197"/>
      <c r="C363" s="197"/>
      <c r="D363" s="197"/>
      <c r="E363" s="158"/>
      <c r="F363" s="197"/>
      <c r="G363" s="197"/>
      <c r="H363" s="197"/>
      <c r="I363" s="197"/>
      <c r="J363" s="198"/>
      <c r="K363" s="199"/>
      <c r="L363" s="197"/>
      <c r="M363" s="197"/>
      <c r="N363" s="109"/>
    </row>
    <row r="364" spans="1:14" customFormat="1" ht="15">
      <c r="A364" s="197"/>
      <c r="B364" s="197"/>
      <c r="C364" s="197"/>
      <c r="D364" s="197"/>
      <c r="E364" s="158"/>
      <c r="F364" s="197"/>
      <c r="G364" s="197"/>
      <c r="H364" s="197"/>
      <c r="I364" s="158"/>
      <c r="J364" s="197"/>
      <c r="K364" s="199"/>
      <c r="L364" s="197"/>
      <c r="M364" s="197"/>
      <c r="N364" s="109"/>
    </row>
    <row r="365" spans="1:14" customFormat="1" ht="15">
      <c r="A365" s="197"/>
      <c r="B365" s="197"/>
      <c r="C365" s="197"/>
      <c r="D365" s="197"/>
      <c r="E365" s="158"/>
      <c r="F365" s="197"/>
      <c r="G365" s="197"/>
      <c r="H365" s="197"/>
      <c r="I365" s="158"/>
      <c r="J365" s="197"/>
      <c r="K365" s="199"/>
      <c r="L365" s="197"/>
      <c r="M365" s="197"/>
      <c r="N365" s="109"/>
    </row>
    <row r="366" spans="1:14" ht="15">
      <c r="H366" s="283"/>
      <c r="I366" s="158"/>
      <c r="J366" s="197"/>
    </row>
    <row r="367" spans="1:14" ht="15">
      <c r="D367" s="158"/>
    </row>
    <row r="368" spans="1:14" ht="15">
      <c r="D368" s="158"/>
    </row>
    <row r="369" spans="1:26" ht="15">
      <c r="D369" s="158"/>
    </row>
    <row r="370" spans="1:26" ht="15">
      <c r="D370" s="158"/>
    </row>
    <row r="371" spans="1:26" ht="15">
      <c r="D371" s="158"/>
      <c r="N371" s="141"/>
    </row>
    <row r="372" spans="1:26" ht="15">
      <c r="D372" s="158"/>
    </row>
    <row r="373" spans="1:26" ht="15">
      <c r="D373" s="158"/>
    </row>
    <row r="374" spans="1:26" ht="15">
      <c r="D374" s="158"/>
    </row>
    <row r="375" spans="1:26" ht="15">
      <c r="D375" s="158"/>
    </row>
    <row r="376" spans="1:26" ht="15">
      <c r="D376" s="158"/>
    </row>
    <row r="377" spans="1:26" customFormat="1" ht="15">
      <c r="A377" s="197"/>
      <c r="B377" s="197"/>
      <c r="C377" s="197"/>
      <c r="D377" s="284"/>
      <c r="E377" s="158"/>
      <c r="F377" s="197"/>
      <c r="G377" s="197"/>
      <c r="H377" s="197"/>
      <c r="I377" s="197"/>
      <c r="J377" s="198"/>
      <c r="K377" s="199"/>
      <c r="L377" s="197"/>
      <c r="M377" s="197"/>
      <c r="N377" s="109"/>
    </row>
    <row r="378" spans="1:26" customFormat="1" ht="15">
      <c r="A378" s="197"/>
      <c r="B378" s="197"/>
      <c r="C378" s="197"/>
      <c r="D378" s="284"/>
      <c r="E378" s="158"/>
      <c r="F378" s="197"/>
      <c r="G378" s="197"/>
      <c r="H378" s="197"/>
      <c r="I378" s="197"/>
      <c r="J378" s="198"/>
      <c r="K378" s="199"/>
      <c r="L378" s="197"/>
      <c r="M378" s="197"/>
      <c r="N378" s="109"/>
    </row>
    <row r="379" spans="1:26" ht="15">
      <c r="E379" s="285"/>
    </row>
    <row r="380" spans="1:26" ht="15"/>
    <row r="381" spans="1:26" ht="15"/>
    <row r="382" spans="1:26" customFormat="1" ht="12.75" customHeight="1">
      <c r="A382" s="197"/>
      <c r="B382" s="197"/>
      <c r="C382" s="197"/>
      <c r="D382" s="197"/>
      <c r="E382" s="158"/>
      <c r="F382" s="197"/>
      <c r="G382" s="197"/>
      <c r="H382" s="197"/>
      <c r="I382" s="197"/>
      <c r="J382" s="198"/>
      <c r="K382" s="199"/>
      <c r="L382" s="197"/>
      <c r="M382" s="197"/>
      <c r="N382" s="109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customFormat="1" ht="12.75" customHeight="1">
      <c r="A383" s="197"/>
      <c r="B383" s="197"/>
      <c r="C383" s="197"/>
      <c r="D383" s="197"/>
      <c r="E383" s="158"/>
      <c r="F383" s="197"/>
      <c r="G383" s="197"/>
      <c r="H383" s="197"/>
      <c r="I383" s="197"/>
      <c r="J383" s="198"/>
      <c r="K383" s="199"/>
      <c r="L383" s="197"/>
      <c r="M383" s="197"/>
      <c r="N383" s="109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customFormat="1" ht="12.75" customHeight="1">
      <c r="A384" s="197"/>
      <c r="B384" s="197"/>
      <c r="C384" s="197"/>
      <c r="D384" s="197"/>
      <c r="E384" s="158"/>
      <c r="F384" s="197"/>
      <c r="G384" s="197"/>
      <c r="H384" s="197"/>
      <c r="I384" s="197"/>
      <c r="J384" s="198"/>
      <c r="K384" s="199"/>
      <c r="L384" s="197"/>
      <c r="M384" s="197"/>
      <c r="N384" s="109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customFormat="1" ht="12.75" customHeight="1">
      <c r="A385" s="197"/>
      <c r="B385" s="197"/>
      <c r="C385" s="197"/>
      <c r="D385" s="197"/>
      <c r="E385" s="158"/>
      <c r="F385" s="197"/>
      <c r="G385" s="197"/>
      <c r="H385" s="197"/>
      <c r="I385" s="197"/>
      <c r="J385" s="198"/>
      <c r="K385" s="199"/>
      <c r="L385" s="197"/>
      <c r="M385" s="197"/>
      <c r="N385" s="109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customFormat="1" ht="12.75" customHeight="1">
      <c r="A386" s="197"/>
      <c r="B386" s="197"/>
      <c r="C386" s="197"/>
      <c r="D386" s="197"/>
      <c r="E386" s="158"/>
      <c r="F386" s="197"/>
      <c r="G386" s="197"/>
      <c r="H386" s="197"/>
      <c r="I386" s="197"/>
      <c r="J386" s="198"/>
      <c r="K386" s="199"/>
      <c r="L386" s="197"/>
      <c r="M386" s="197"/>
      <c r="N386" s="109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customFormat="1" ht="12.75" customHeight="1">
      <c r="A387" s="197"/>
      <c r="B387" s="197"/>
      <c r="C387" s="197"/>
      <c r="D387" s="197"/>
      <c r="E387" s="158"/>
      <c r="F387" s="197"/>
      <c r="G387" s="197"/>
      <c r="H387" s="197"/>
      <c r="I387" s="197"/>
      <c r="J387" s="198"/>
      <c r="K387" s="199"/>
      <c r="L387" s="197"/>
      <c r="M387" s="197"/>
      <c r="N387" s="109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customFormat="1" ht="12.75" customHeight="1">
      <c r="A388" s="197"/>
      <c r="B388" s="197"/>
      <c r="C388" s="197"/>
      <c r="D388" s="197"/>
      <c r="E388" s="158"/>
      <c r="F388" s="197"/>
      <c r="G388" s="197"/>
      <c r="H388" s="197"/>
      <c r="I388" s="197"/>
      <c r="J388" s="198"/>
      <c r="K388" s="199"/>
      <c r="L388" s="197"/>
      <c r="M388" s="197"/>
      <c r="N388" s="109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customFormat="1" ht="12.75" customHeight="1">
      <c r="A389" s="197"/>
      <c r="B389" s="197"/>
      <c r="C389" s="197"/>
      <c r="D389" s="197"/>
      <c r="E389" s="158"/>
      <c r="F389" s="197"/>
      <c r="G389" s="197"/>
      <c r="H389" s="197"/>
      <c r="I389" s="197"/>
      <c r="J389" s="198"/>
      <c r="K389" s="199"/>
      <c r="L389" s="197"/>
      <c r="M389" s="197"/>
      <c r="N389" s="109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customFormat="1" ht="12.75" customHeight="1">
      <c r="A390" s="197"/>
      <c r="B390" s="197"/>
      <c r="C390" s="197"/>
      <c r="D390" s="197"/>
      <c r="E390" s="158"/>
      <c r="F390" s="197"/>
      <c r="G390" s="197"/>
      <c r="H390" s="197"/>
      <c r="I390" s="197"/>
      <c r="J390" s="198"/>
      <c r="K390" s="199"/>
      <c r="L390" s="197"/>
      <c r="M390" s="197"/>
      <c r="N390" s="109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customFormat="1" ht="12.75" customHeight="1">
      <c r="A391" s="197"/>
      <c r="B391" s="197"/>
      <c r="C391" s="197"/>
      <c r="D391" s="197"/>
      <c r="E391" s="158"/>
      <c r="F391" s="197"/>
      <c r="G391" s="197"/>
      <c r="H391" s="197"/>
      <c r="I391" s="197"/>
      <c r="J391" s="198"/>
      <c r="K391" s="199"/>
      <c r="L391" s="197"/>
      <c r="M391" s="197"/>
      <c r="N391" s="109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customFormat="1" ht="12.75" customHeight="1">
      <c r="A392" s="197"/>
      <c r="B392" s="197"/>
      <c r="C392" s="197"/>
      <c r="D392" s="197"/>
      <c r="E392" s="158"/>
      <c r="F392" s="197"/>
      <c r="G392" s="197"/>
      <c r="H392" s="197"/>
      <c r="I392" s="197"/>
      <c r="J392" s="198"/>
      <c r="K392" s="199"/>
      <c r="L392" s="197"/>
      <c r="M392" s="197"/>
      <c r="N392" s="109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customFormat="1" ht="12.75" customHeight="1">
      <c r="A393" s="197"/>
      <c r="B393" s="197"/>
      <c r="C393" s="197"/>
      <c r="D393" s="197"/>
      <c r="E393" s="158"/>
      <c r="F393" s="197"/>
      <c r="G393" s="197"/>
      <c r="H393" s="197"/>
      <c r="I393" s="197"/>
      <c r="J393" s="198"/>
      <c r="K393" s="199"/>
      <c r="L393" s="197"/>
      <c r="M393" s="197"/>
      <c r="N393" s="109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customFormat="1" ht="12.75" customHeight="1">
      <c r="A394" s="197"/>
      <c r="B394" s="197"/>
      <c r="C394" s="197"/>
      <c r="D394" s="197"/>
      <c r="E394" s="158"/>
      <c r="F394" s="197"/>
      <c r="G394" s="197"/>
      <c r="H394" s="197"/>
      <c r="I394" s="197"/>
      <c r="J394" s="198"/>
      <c r="K394" s="199"/>
      <c r="L394" s="197"/>
      <c r="M394" s="197"/>
      <c r="N394" s="109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customFormat="1" ht="12.75" customHeight="1">
      <c r="A395" s="197"/>
      <c r="B395" s="197"/>
      <c r="C395" s="197"/>
      <c r="D395" s="197"/>
      <c r="E395" s="158"/>
      <c r="F395" s="197"/>
      <c r="G395" s="197"/>
      <c r="H395" s="197"/>
      <c r="I395" s="197"/>
      <c r="J395" s="198"/>
      <c r="K395" s="199"/>
      <c r="L395" s="197"/>
      <c r="M395" s="197"/>
      <c r="N395" s="109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customFormat="1" ht="12.75" customHeight="1">
      <c r="A396" s="197"/>
      <c r="B396" s="197"/>
      <c r="C396" s="197"/>
      <c r="D396" s="197"/>
      <c r="E396" s="158"/>
      <c r="F396" s="197"/>
      <c r="G396" s="197"/>
      <c r="H396" s="197"/>
      <c r="I396" s="197"/>
      <c r="J396" s="198"/>
      <c r="K396" s="199"/>
      <c r="L396" s="197"/>
      <c r="M396" s="197"/>
      <c r="N396" s="109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customFormat="1" ht="12.75" customHeight="1">
      <c r="A397" s="197"/>
      <c r="B397" s="197"/>
      <c r="C397" s="197"/>
      <c r="D397" s="197"/>
      <c r="E397" s="158"/>
      <c r="F397" s="197"/>
      <c r="G397" s="197"/>
      <c r="H397" s="197"/>
      <c r="I397" s="197"/>
      <c r="J397" s="198"/>
      <c r="K397" s="199"/>
      <c r="L397" s="197"/>
      <c r="M397" s="197"/>
      <c r="N397" s="109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customFormat="1" ht="12.75" customHeight="1">
      <c r="A398" s="197"/>
      <c r="B398" s="197"/>
      <c r="C398" s="197"/>
      <c r="D398" s="197"/>
      <c r="E398" s="158"/>
      <c r="F398" s="197"/>
      <c r="G398" s="197"/>
      <c r="H398" s="197"/>
      <c r="I398" s="197"/>
      <c r="J398" s="198"/>
      <c r="K398" s="199"/>
      <c r="L398" s="197"/>
      <c r="M398" s="197"/>
      <c r="N398" s="109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customFormat="1" ht="12.75" customHeight="1">
      <c r="A399" s="197"/>
      <c r="B399" s="197"/>
      <c r="C399" s="197"/>
      <c r="D399" s="197"/>
      <c r="E399" s="158"/>
      <c r="F399" s="197"/>
      <c r="G399" s="197"/>
      <c r="H399" s="197"/>
      <c r="I399" s="197"/>
      <c r="J399" s="198"/>
      <c r="K399" s="199"/>
      <c r="L399" s="197"/>
      <c r="M399" s="197"/>
      <c r="N399" s="109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customFormat="1" ht="12.75" customHeight="1">
      <c r="A400" s="197"/>
      <c r="B400" s="197"/>
      <c r="C400" s="197"/>
      <c r="D400" s="197"/>
      <c r="E400" s="158"/>
      <c r="F400" s="197"/>
      <c r="G400" s="197"/>
      <c r="H400" s="197"/>
      <c r="I400" s="197"/>
      <c r="J400" s="198"/>
      <c r="K400" s="199"/>
      <c r="L400" s="197"/>
      <c r="M400" s="197"/>
      <c r="N400" s="109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customFormat="1" ht="12.75" customHeight="1">
      <c r="A401" s="197"/>
      <c r="B401" s="197"/>
      <c r="C401" s="197"/>
      <c r="D401" s="197"/>
      <c r="E401" s="158"/>
      <c r="F401" s="197"/>
      <c r="G401" s="197"/>
      <c r="H401" s="197"/>
      <c r="I401" s="197"/>
      <c r="J401" s="198"/>
      <c r="K401" s="199"/>
      <c r="L401" s="197"/>
      <c r="M401" s="197"/>
      <c r="N401" s="109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customFormat="1" ht="12.75" customHeight="1">
      <c r="A402" s="197"/>
      <c r="B402" s="197"/>
      <c r="C402" s="197"/>
      <c r="D402" s="197"/>
      <c r="E402" s="158"/>
      <c r="F402" s="197"/>
      <c r="G402" s="197"/>
      <c r="H402" s="197"/>
      <c r="I402" s="197"/>
      <c r="J402" s="198"/>
      <c r="K402" s="199"/>
      <c r="L402" s="197"/>
      <c r="M402" s="197"/>
      <c r="N402" s="109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customFormat="1" ht="12.75" customHeight="1">
      <c r="A403" s="197"/>
      <c r="B403" s="197"/>
      <c r="C403" s="197"/>
      <c r="D403" s="197"/>
      <c r="E403" s="158"/>
      <c r="F403" s="197"/>
      <c r="G403" s="197"/>
      <c r="H403" s="197"/>
      <c r="I403" s="197"/>
      <c r="J403" s="198"/>
      <c r="K403" s="199"/>
      <c r="L403" s="197"/>
      <c r="M403" s="197"/>
      <c r="N403" s="109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customFormat="1" ht="12.75" customHeight="1">
      <c r="A404" s="197"/>
      <c r="B404" s="197"/>
      <c r="C404" s="197"/>
      <c r="D404" s="197"/>
      <c r="E404" s="158"/>
      <c r="F404" s="197"/>
      <c r="G404" s="197"/>
      <c r="H404" s="197"/>
      <c r="I404" s="197"/>
      <c r="J404" s="198"/>
      <c r="K404" s="199"/>
      <c r="L404" s="197"/>
      <c r="M404" s="197"/>
      <c r="N404" s="109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customFormat="1" ht="12.75" customHeight="1">
      <c r="A405" s="197"/>
      <c r="B405" s="197"/>
      <c r="C405" s="197"/>
      <c r="D405" s="197"/>
      <c r="E405" s="158"/>
      <c r="F405" s="197"/>
      <c r="G405" s="197"/>
      <c r="H405" s="197"/>
      <c r="I405" s="197"/>
      <c r="J405" s="198"/>
      <c r="K405" s="199"/>
      <c r="L405" s="197"/>
      <c r="M405" s="197"/>
      <c r="N405" s="109"/>
    </row>
    <row r="406" spans="1:26" customFormat="1" ht="12.75" customHeight="1">
      <c r="A406" s="197"/>
      <c r="B406" s="197"/>
      <c r="C406" s="197"/>
      <c r="D406" s="197"/>
      <c r="E406" s="158"/>
      <c r="F406" s="197"/>
      <c r="G406" s="197"/>
      <c r="H406" s="197"/>
      <c r="I406" s="197"/>
      <c r="J406" s="198"/>
      <c r="K406" s="199"/>
      <c r="L406" s="197"/>
      <c r="M406" s="197"/>
      <c r="N406" s="109"/>
    </row>
    <row r="407" spans="1:26" customFormat="1" ht="12.75" customHeight="1">
      <c r="A407" s="197"/>
      <c r="B407" s="197"/>
      <c r="C407" s="197"/>
      <c r="D407" s="197"/>
      <c r="E407" s="158"/>
      <c r="F407" s="197"/>
      <c r="G407" s="197"/>
      <c r="H407" s="197"/>
      <c r="I407" s="197"/>
      <c r="J407" s="198"/>
      <c r="K407" s="199"/>
      <c r="L407" s="197"/>
      <c r="M407" s="197"/>
      <c r="N407" s="109"/>
    </row>
    <row r="408" spans="1:26" customFormat="1" ht="12.75" customHeight="1">
      <c r="A408" s="197"/>
      <c r="B408" s="197"/>
      <c r="C408" s="197"/>
      <c r="D408" s="197"/>
      <c r="E408" s="158"/>
      <c r="F408" s="197"/>
      <c r="G408" s="197"/>
      <c r="H408" s="197"/>
      <c r="I408" s="197"/>
      <c r="J408" s="198"/>
      <c r="K408" s="199"/>
      <c r="L408" s="197"/>
      <c r="M408" s="197"/>
      <c r="N408" s="109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customFormat="1" ht="12.75" customHeight="1">
      <c r="A409" s="197"/>
      <c r="B409" s="197"/>
      <c r="C409" s="197"/>
      <c r="D409" s="197"/>
      <c r="E409" s="158"/>
      <c r="F409" s="197"/>
      <c r="G409" s="197"/>
      <c r="H409" s="197"/>
      <c r="I409" s="197"/>
      <c r="J409" s="198"/>
      <c r="K409" s="199"/>
      <c r="L409" s="197"/>
      <c r="M409" s="197"/>
      <c r="N409" s="109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"/>
    <row r="411" spans="1:26" s="47" customFormat="1" ht="18">
      <c r="A411" s="197"/>
      <c r="B411" s="197"/>
      <c r="C411" s="197"/>
      <c r="D411" s="197"/>
      <c r="E411" s="158"/>
      <c r="F411" s="197"/>
      <c r="G411" s="197"/>
      <c r="H411" s="197"/>
      <c r="I411" s="197"/>
      <c r="J411" s="198"/>
      <c r="K411" s="199"/>
      <c r="L411" s="197"/>
      <c r="M411" s="197"/>
      <c r="N411" s="109"/>
    </row>
    <row r="412" spans="1:26" s="47" customFormat="1" ht="18">
      <c r="A412" s="197"/>
      <c r="B412" s="197"/>
      <c r="C412" s="197"/>
      <c r="D412" s="197"/>
      <c r="E412" s="158"/>
      <c r="F412" s="197"/>
      <c r="G412" s="197"/>
      <c r="H412" s="197"/>
      <c r="I412" s="197"/>
      <c r="J412" s="198"/>
      <c r="K412" s="199"/>
      <c r="L412" s="197"/>
      <c r="M412" s="197"/>
      <c r="N412" s="109"/>
    </row>
    <row r="413" spans="1:26" s="47" customFormat="1" ht="18">
      <c r="A413" s="197"/>
      <c r="B413" s="197"/>
      <c r="C413" s="197"/>
      <c r="D413" s="197"/>
      <c r="E413" s="158"/>
      <c r="F413" s="197"/>
      <c r="G413" s="197"/>
      <c r="H413" s="197"/>
      <c r="I413" s="197"/>
      <c r="J413" s="198"/>
      <c r="K413" s="199"/>
      <c r="L413" s="197"/>
      <c r="M413" s="197"/>
      <c r="N413" s="109"/>
      <c r="O413" s="48"/>
    </row>
    <row r="414" spans="1:26" s="47" customFormat="1" ht="18">
      <c r="A414" s="197"/>
      <c r="B414" s="197"/>
      <c r="C414" s="197"/>
      <c r="D414" s="197"/>
      <c r="E414" s="158"/>
      <c r="F414" s="197"/>
      <c r="G414" s="197"/>
      <c r="H414" s="197"/>
      <c r="I414" s="197"/>
      <c r="J414" s="198"/>
      <c r="K414" s="199"/>
      <c r="L414" s="197"/>
      <c r="M414" s="197"/>
      <c r="N414" s="109"/>
    </row>
    <row r="415" spans="1:26" s="47" customFormat="1" ht="18">
      <c r="A415" s="197"/>
      <c r="B415" s="197"/>
      <c r="C415" s="197"/>
      <c r="D415" s="197"/>
      <c r="E415" s="158"/>
      <c r="F415" s="197"/>
      <c r="G415" s="197"/>
      <c r="H415" s="197"/>
      <c r="I415" s="197"/>
      <c r="J415" s="198"/>
      <c r="K415" s="199"/>
      <c r="L415" s="197"/>
      <c r="M415" s="197"/>
      <c r="N415" s="109"/>
    </row>
    <row r="416" spans="1:26" s="47" customFormat="1" ht="18">
      <c r="A416" s="197"/>
      <c r="B416" s="197"/>
      <c r="C416" s="197"/>
      <c r="D416" s="197"/>
      <c r="E416" s="158"/>
      <c r="F416" s="197"/>
      <c r="G416" s="197"/>
      <c r="H416" s="197"/>
      <c r="I416" s="197"/>
      <c r="J416" s="198"/>
      <c r="K416" s="199"/>
      <c r="L416" s="197"/>
      <c r="M416" s="197"/>
      <c r="N416" s="109"/>
      <c r="O416" s="35"/>
      <c r="P416" s="35"/>
      <c r="Q416" s="35"/>
      <c r="R416" s="35"/>
      <c r="S416" s="35"/>
      <c r="T416" s="35"/>
    </row>
    <row r="417" spans="1:20" s="47" customFormat="1" ht="18">
      <c r="A417" s="197"/>
      <c r="B417" s="197"/>
      <c r="C417" s="197"/>
      <c r="D417" s="197"/>
      <c r="E417" s="158"/>
      <c r="F417" s="197"/>
      <c r="G417" s="197"/>
      <c r="H417" s="197"/>
      <c r="I417" s="197"/>
      <c r="J417" s="198"/>
      <c r="K417" s="199"/>
      <c r="L417" s="197"/>
      <c r="M417" s="197"/>
      <c r="N417" s="109"/>
    </row>
    <row r="418" spans="1:20" s="47" customFormat="1" ht="18">
      <c r="A418" s="197"/>
      <c r="B418" s="197"/>
      <c r="C418" s="197"/>
      <c r="D418" s="197"/>
      <c r="E418" s="158"/>
      <c r="F418" s="197"/>
      <c r="G418" s="197"/>
      <c r="H418" s="197"/>
      <c r="I418" s="197"/>
      <c r="J418" s="198"/>
      <c r="K418" s="199"/>
      <c r="L418" s="197"/>
      <c r="M418" s="197"/>
      <c r="N418" s="109"/>
      <c r="O418" s="35"/>
      <c r="P418" s="35"/>
      <c r="Q418" s="35"/>
      <c r="R418" s="35"/>
      <c r="S418" s="35"/>
      <c r="T418" s="35"/>
    </row>
    <row r="419" spans="1:20" s="47" customFormat="1" ht="18">
      <c r="A419" s="197"/>
      <c r="B419" s="197"/>
      <c r="C419" s="197"/>
      <c r="D419" s="197"/>
      <c r="E419" s="158"/>
      <c r="F419" s="197"/>
      <c r="G419" s="197"/>
      <c r="H419" s="197"/>
      <c r="I419" s="197"/>
      <c r="J419" s="198"/>
      <c r="K419" s="199"/>
      <c r="L419" s="197"/>
      <c r="M419" s="197"/>
      <c r="N419" s="109"/>
      <c r="O419" s="35"/>
      <c r="P419" s="35"/>
      <c r="Q419" s="35"/>
      <c r="R419" s="35"/>
      <c r="S419" s="35"/>
      <c r="T419" s="35"/>
    </row>
    <row r="420" spans="1:20" s="47" customFormat="1" ht="18">
      <c r="A420" s="197"/>
      <c r="B420" s="197"/>
      <c r="C420" s="197"/>
      <c r="D420" s="197"/>
      <c r="E420" s="158"/>
      <c r="F420" s="197"/>
      <c r="G420" s="197"/>
      <c r="H420" s="197"/>
      <c r="I420" s="197"/>
      <c r="J420" s="198"/>
      <c r="K420" s="199"/>
      <c r="L420" s="197"/>
      <c r="M420" s="197"/>
      <c r="N420" s="109"/>
      <c r="O420" s="35"/>
      <c r="P420" s="35"/>
      <c r="Q420" s="35"/>
      <c r="R420" s="35"/>
      <c r="S420" s="35"/>
      <c r="T420" s="35"/>
    </row>
    <row r="421" spans="1:20" s="47" customFormat="1" ht="18">
      <c r="A421" s="197"/>
      <c r="B421" s="197"/>
      <c r="C421" s="197"/>
      <c r="D421" s="197"/>
      <c r="E421" s="158"/>
      <c r="F421" s="197"/>
      <c r="G421" s="197"/>
      <c r="H421" s="197"/>
      <c r="I421" s="197"/>
      <c r="J421" s="198"/>
      <c r="K421" s="199"/>
      <c r="L421" s="197"/>
      <c r="M421" s="197"/>
      <c r="N421" s="109"/>
    </row>
    <row r="422" spans="1:20" s="47" customFormat="1" ht="18">
      <c r="A422" s="197"/>
      <c r="B422" s="197"/>
      <c r="C422" s="197"/>
      <c r="D422" s="197"/>
      <c r="E422" s="158"/>
      <c r="F422" s="197"/>
      <c r="G422" s="197"/>
      <c r="H422" s="197"/>
      <c r="I422" s="197"/>
      <c r="J422" s="198"/>
      <c r="K422" s="199"/>
      <c r="L422" s="197"/>
      <c r="M422" s="197"/>
      <c r="N422" s="109"/>
    </row>
    <row r="423" spans="1:20" s="47" customFormat="1" ht="18">
      <c r="A423" s="197"/>
      <c r="B423" s="197"/>
      <c r="C423" s="197"/>
      <c r="D423" s="197"/>
      <c r="E423" s="158"/>
      <c r="F423" s="197"/>
      <c r="G423" s="197"/>
      <c r="H423" s="197"/>
      <c r="I423" s="197"/>
      <c r="J423" s="198"/>
      <c r="K423" s="199"/>
      <c r="L423" s="197"/>
      <c r="M423" s="197"/>
      <c r="N423" s="109"/>
    </row>
    <row r="424" spans="1:20" s="35" customFormat="1" ht="18">
      <c r="A424" s="197"/>
      <c r="B424" s="197"/>
      <c r="C424" s="197"/>
      <c r="D424" s="197"/>
      <c r="E424" s="158"/>
      <c r="F424" s="197"/>
      <c r="G424" s="197"/>
      <c r="H424" s="197"/>
      <c r="I424" s="197"/>
      <c r="J424" s="198"/>
      <c r="K424" s="199"/>
      <c r="L424" s="197"/>
      <c r="M424" s="197"/>
      <c r="N424" s="109"/>
      <c r="O424" s="47"/>
      <c r="P424" s="47"/>
      <c r="Q424" s="47"/>
      <c r="R424" s="47"/>
      <c r="S424" s="47"/>
      <c r="T424" s="47"/>
    </row>
    <row r="425" spans="1:20" s="47" customFormat="1" ht="18">
      <c r="A425" s="197"/>
      <c r="B425" s="197"/>
      <c r="C425" s="197"/>
      <c r="D425" s="197"/>
      <c r="E425" s="158"/>
      <c r="F425" s="197"/>
      <c r="G425" s="197"/>
      <c r="H425" s="197"/>
      <c r="I425" s="197"/>
      <c r="J425" s="198"/>
      <c r="K425" s="199"/>
      <c r="L425" s="197"/>
      <c r="M425" s="197"/>
      <c r="N425" s="109"/>
    </row>
    <row r="426" spans="1:20" s="47" customFormat="1" ht="18">
      <c r="A426" s="197"/>
      <c r="B426" s="197"/>
      <c r="C426" s="197"/>
      <c r="D426" s="197"/>
      <c r="E426" s="158"/>
      <c r="F426" s="197"/>
      <c r="G426" s="197"/>
      <c r="H426" s="197"/>
      <c r="I426" s="197"/>
      <c r="J426" s="198"/>
      <c r="K426" s="199"/>
      <c r="L426" s="197"/>
      <c r="M426" s="197"/>
      <c r="N426" s="109"/>
    </row>
    <row r="427" spans="1:20" s="47" customFormat="1" ht="18">
      <c r="A427" s="197"/>
      <c r="B427" s="197"/>
      <c r="C427" s="197"/>
      <c r="D427" s="197"/>
      <c r="E427" s="158"/>
      <c r="F427" s="197"/>
      <c r="G427" s="197"/>
      <c r="H427" s="197"/>
      <c r="I427" s="197"/>
      <c r="J427" s="198"/>
      <c r="K427" s="199"/>
      <c r="L427" s="197"/>
      <c r="M427" s="197"/>
      <c r="N427" s="109"/>
    </row>
    <row r="428" spans="1:20" s="47" customFormat="1" ht="18">
      <c r="A428" s="197"/>
      <c r="B428" s="197"/>
      <c r="C428" s="197"/>
      <c r="D428" s="197"/>
      <c r="E428" s="158"/>
      <c r="F428" s="197"/>
      <c r="G428" s="197"/>
      <c r="H428" s="197"/>
      <c r="I428" s="197"/>
      <c r="J428" s="198"/>
      <c r="K428" s="199"/>
      <c r="L428" s="197"/>
      <c r="M428" s="197"/>
      <c r="N428" s="109"/>
    </row>
    <row r="429" spans="1:20" s="47" customFormat="1" ht="18">
      <c r="A429" s="197"/>
      <c r="B429" s="197"/>
      <c r="C429" s="197"/>
      <c r="D429" s="197"/>
      <c r="E429" s="158"/>
      <c r="F429" s="197"/>
      <c r="G429" s="197"/>
      <c r="H429" s="197"/>
      <c r="I429" s="197"/>
      <c r="J429" s="198"/>
      <c r="K429" s="199"/>
      <c r="L429" s="197"/>
      <c r="M429" s="197"/>
      <c r="N429" s="109"/>
      <c r="O429" s="35"/>
      <c r="P429" s="35"/>
      <c r="Q429" s="35"/>
      <c r="R429" s="35"/>
      <c r="S429" s="35"/>
      <c r="T429" s="35"/>
    </row>
    <row r="430" spans="1:20" s="47" customFormat="1" ht="18">
      <c r="A430" s="197"/>
      <c r="B430" s="197"/>
      <c r="C430" s="197"/>
      <c r="D430" s="197"/>
      <c r="E430" s="158"/>
      <c r="F430" s="197"/>
      <c r="G430" s="197"/>
      <c r="H430" s="197"/>
      <c r="I430" s="197"/>
      <c r="J430" s="198"/>
      <c r="K430" s="199"/>
      <c r="L430" s="197"/>
      <c r="M430" s="197"/>
      <c r="N430" s="109"/>
    </row>
    <row r="431" spans="1:20" s="47" customFormat="1" ht="18">
      <c r="A431" s="197"/>
      <c r="B431" s="197"/>
      <c r="C431" s="197"/>
      <c r="D431" s="197"/>
      <c r="E431" s="158"/>
      <c r="F431" s="197"/>
      <c r="G431" s="197"/>
      <c r="H431" s="197"/>
      <c r="I431" s="197"/>
      <c r="J431" s="198"/>
      <c r="K431" s="199"/>
      <c r="L431" s="197"/>
      <c r="M431" s="197"/>
      <c r="N431" s="109"/>
    </row>
    <row r="432" spans="1:20" s="47" customFormat="1" ht="18">
      <c r="A432" s="197"/>
      <c r="B432" s="197"/>
      <c r="C432" s="197"/>
      <c r="D432" s="197"/>
      <c r="E432" s="158"/>
      <c r="F432" s="197"/>
      <c r="G432" s="197"/>
      <c r="H432" s="197"/>
      <c r="I432" s="197"/>
      <c r="J432" s="198"/>
      <c r="K432" s="199"/>
      <c r="L432" s="197"/>
      <c r="M432" s="197"/>
      <c r="N432" s="109"/>
    </row>
    <row r="433" spans="1:20" s="47" customFormat="1" ht="18">
      <c r="A433" s="197"/>
      <c r="B433" s="197"/>
      <c r="C433" s="197"/>
      <c r="D433" s="197"/>
      <c r="E433" s="158"/>
      <c r="F433" s="197"/>
      <c r="G433" s="197"/>
      <c r="H433" s="197"/>
      <c r="I433" s="197"/>
      <c r="J433" s="198"/>
      <c r="K433" s="199"/>
      <c r="L433" s="197"/>
      <c r="M433" s="197"/>
      <c r="N433" s="109"/>
    </row>
    <row r="434" spans="1:20" s="47" customFormat="1" ht="18">
      <c r="A434" s="197"/>
      <c r="B434" s="197"/>
      <c r="C434" s="197"/>
      <c r="D434" s="197"/>
      <c r="E434" s="158"/>
      <c r="F434" s="197"/>
      <c r="G434" s="197"/>
      <c r="H434" s="197"/>
      <c r="I434" s="197"/>
      <c r="J434" s="198"/>
      <c r="K434" s="199"/>
      <c r="L434" s="197"/>
      <c r="M434" s="197"/>
      <c r="N434" s="109"/>
    </row>
    <row r="435" spans="1:20" s="47" customFormat="1" ht="18">
      <c r="A435" s="197"/>
      <c r="B435" s="197"/>
      <c r="C435" s="197"/>
      <c r="D435" s="197"/>
      <c r="E435" s="158"/>
      <c r="F435" s="197"/>
      <c r="G435" s="197"/>
      <c r="H435" s="197"/>
      <c r="I435" s="197"/>
      <c r="J435" s="198"/>
      <c r="K435" s="199"/>
      <c r="L435" s="197"/>
      <c r="M435" s="197"/>
      <c r="N435" s="109"/>
    </row>
    <row r="436" spans="1:20" s="47" customFormat="1" ht="18">
      <c r="A436" s="197"/>
      <c r="B436" s="197"/>
      <c r="C436" s="197"/>
      <c r="D436" s="197"/>
      <c r="E436" s="158"/>
      <c r="F436" s="197"/>
      <c r="G436" s="197"/>
      <c r="H436" s="197"/>
      <c r="I436" s="197"/>
      <c r="J436" s="198"/>
      <c r="K436" s="199"/>
      <c r="L436" s="197"/>
      <c r="M436" s="197"/>
      <c r="N436" s="109"/>
    </row>
    <row r="437" spans="1:20" s="35" customFormat="1" ht="18">
      <c r="A437" s="197"/>
      <c r="B437" s="197"/>
      <c r="C437" s="197"/>
      <c r="D437" s="197"/>
      <c r="E437" s="158"/>
      <c r="F437" s="197"/>
      <c r="G437" s="197"/>
      <c r="H437" s="197"/>
      <c r="I437" s="197"/>
      <c r="J437" s="198"/>
      <c r="K437" s="199"/>
      <c r="L437" s="197"/>
      <c r="M437" s="197"/>
      <c r="N437" s="109"/>
      <c r="O437" s="47"/>
      <c r="P437" s="47"/>
      <c r="Q437" s="47"/>
      <c r="R437" s="47"/>
      <c r="S437" s="47"/>
      <c r="T437" s="47"/>
    </row>
    <row r="438" spans="1:20" s="35" customFormat="1" ht="18">
      <c r="A438" s="197"/>
      <c r="B438" s="197"/>
      <c r="C438" s="197"/>
      <c r="D438" s="197"/>
      <c r="E438" s="158"/>
      <c r="F438" s="197"/>
      <c r="G438" s="197"/>
      <c r="H438" s="197"/>
      <c r="I438" s="197"/>
      <c r="J438" s="198"/>
      <c r="K438" s="199"/>
      <c r="L438" s="197"/>
      <c r="M438" s="197"/>
      <c r="N438" s="109"/>
      <c r="O438" s="47"/>
      <c r="P438" s="47"/>
      <c r="Q438" s="47"/>
      <c r="R438" s="47"/>
      <c r="S438" s="47"/>
      <c r="T438" s="47"/>
    </row>
    <row r="439" spans="1:20" s="47" customFormat="1" ht="18">
      <c r="A439" s="197"/>
      <c r="B439" s="197"/>
      <c r="C439" s="197"/>
      <c r="D439" s="197"/>
      <c r="E439" s="158"/>
      <c r="F439" s="197"/>
      <c r="G439" s="197"/>
      <c r="H439" s="197"/>
      <c r="I439" s="197"/>
      <c r="J439" s="198"/>
      <c r="K439" s="199"/>
      <c r="L439" s="197"/>
      <c r="M439" s="197"/>
      <c r="N439" s="109"/>
    </row>
    <row r="440" spans="1:20" s="47" customFormat="1" ht="18">
      <c r="A440" s="197"/>
      <c r="B440" s="197"/>
      <c r="C440" s="197"/>
      <c r="D440" s="197"/>
      <c r="E440" s="158"/>
      <c r="F440" s="197"/>
      <c r="G440" s="197"/>
      <c r="H440" s="197"/>
      <c r="I440" s="197"/>
      <c r="J440" s="198"/>
      <c r="K440" s="199"/>
      <c r="L440" s="197"/>
      <c r="M440" s="197"/>
      <c r="N440" s="109"/>
    </row>
    <row r="441" spans="1:20" s="47" customFormat="1" ht="18">
      <c r="A441" s="197"/>
      <c r="B441" s="197"/>
      <c r="C441" s="197"/>
      <c r="D441" s="197"/>
      <c r="E441" s="158"/>
      <c r="F441" s="197"/>
      <c r="G441" s="197"/>
      <c r="H441" s="197"/>
      <c r="I441" s="197"/>
      <c r="J441" s="198"/>
      <c r="K441" s="199"/>
      <c r="L441" s="197"/>
      <c r="M441" s="197"/>
      <c r="N441" s="109"/>
    </row>
    <row r="442" spans="1:20" s="47" customFormat="1" ht="18">
      <c r="A442" s="197"/>
      <c r="B442" s="197"/>
      <c r="C442" s="197"/>
      <c r="D442" s="197"/>
      <c r="E442" s="158"/>
      <c r="F442" s="197"/>
      <c r="G442" s="197"/>
      <c r="H442" s="197"/>
      <c r="I442" s="197"/>
      <c r="J442" s="198"/>
      <c r="K442" s="199"/>
      <c r="L442" s="197"/>
      <c r="M442" s="197"/>
      <c r="N442" s="109"/>
    </row>
    <row r="443" spans="1:20" s="47" customFormat="1" ht="18">
      <c r="A443" s="197"/>
      <c r="B443" s="197"/>
      <c r="C443" s="197"/>
      <c r="D443" s="197"/>
      <c r="E443" s="158"/>
      <c r="F443" s="197"/>
      <c r="G443" s="197"/>
      <c r="H443" s="197"/>
      <c r="I443" s="197"/>
      <c r="J443" s="198"/>
      <c r="K443" s="199"/>
      <c r="L443" s="197"/>
      <c r="M443" s="197"/>
      <c r="N443" s="109"/>
    </row>
    <row r="444" spans="1:20" s="47" customFormat="1" ht="18">
      <c r="A444" s="197"/>
      <c r="B444" s="197"/>
      <c r="C444" s="197"/>
      <c r="D444" s="197"/>
      <c r="E444" s="158"/>
      <c r="F444" s="197"/>
      <c r="G444" s="197"/>
      <c r="H444" s="197"/>
      <c r="I444" s="197"/>
      <c r="J444" s="198"/>
      <c r="K444" s="199"/>
      <c r="L444" s="197"/>
      <c r="M444" s="197"/>
      <c r="N444" s="109"/>
    </row>
    <row r="445" spans="1:20" s="47" customFormat="1" ht="18">
      <c r="A445" s="197"/>
      <c r="B445" s="197"/>
      <c r="C445" s="197"/>
      <c r="D445" s="197"/>
      <c r="E445" s="158"/>
      <c r="F445" s="197"/>
      <c r="G445" s="197"/>
      <c r="H445" s="197"/>
      <c r="I445" s="197"/>
      <c r="J445" s="198"/>
      <c r="K445" s="199"/>
      <c r="L445" s="197"/>
      <c r="M445" s="197"/>
      <c r="N445" s="109"/>
    </row>
    <row r="446" spans="1:20" s="47" customFormat="1" ht="18">
      <c r="A446" s="197"/>
      <c r="B446" s="197"/>
      <c r="C446" s="197"/>
      <c r="D446" s="197"/>
      <c r="E446" s="158"/>
      <c r="F446" s="197"/>
      <c r="G446" s="197"/>
      <c r="H446" s="197"/>
      <c r="I446" s="197"/>
      <c r="J446" s="198"/>
      <c r="K446" s="199"/>
      <c r="L446" s="197"/>
      <c r="M446" s="197"/>
      <c r="N446" s="109"/>
    </row>
    <row r="447" spans="1:20" s="47" customFormat="1" ht="18">
      <c r="A447" s="197"/>
      <c r="B447" s="197"/>
      <c r="C447" s="197"/>
      <c r="D447" s="197"/>
      <c r="E447" s="158"/>
      <c r="F447" s="197"/>
      <c r="G447" s="197"/>
      <c r="H447" s="197"/>
      <c r="I447" s="197"/>
      <c r="J447" s="198"/>
      <c r="K447" s="199"/>
      <c r="L447" s="197"/>
      <c r="M447" s="197"/>
      <c r="N447" s="109"/>
    </row>
    <row r="448" spans="1:20" s="47" customFormat="1" ht="18">
      <c r="A448" s="197"/>
      <c r="B448" s="197"/>
      <c r="C448" s="197"/>
      <c r="D448" s="197"/>
      <c r="E448" s="158"/>
      <c r="F448" s="197"/>
      <c r="G448" s="197"/>
      <c r="H448" s="197"/>
      <c r="I448" s="197"/>
      <c r="J448" s="198"/>
      <c r="K448" s="199"/>
      <c r="L448" s="197"/>
      <c r="M448" s="197"/>
      <c r="N448" s="109"/>
    </row>
    <row r="449" spans="1:14" s="47" customFormat="1" ht="18">
      <c r="A449" s="197"/>
      <c r="B449" s="197"/>
      <c r="C449" s="197"/>
      <c r="D449" s="197"/>
      <c r="E449" s="158"/>
      <c r="F449" s="197"/>
      <c r="G449" s="197"/>
      <c r="H449" s="197"/>
      <c r="I449" s="197"/>
      <c r="J449" s="198"/>
      <c r="K449" s="199"/>
      <c r="L449" s="197"/>
      <c r="M449" s="197"/>
      <c r="N449" s="109"/>
    </row>
    <row r="450" spans="1:14" s="47" customFormat="1" ht="18">
      <c r="A450" s="197"/>
      <c r="B450" s="197"/>
      <c r="C450" s="197"/>
      <c r="D450" s="197"/>
      <c r="E450" s="158"/>
      <c r="F450" s="197"/>
      <c r="G450" s="197"/>
      <c r="H450" s="197"/>
      <c r="I450" s="197"/>
      <c r="J450" s="198"/>
      <c r="K450" s="199"/>
      <c r="L450" s="197"/>
      <c r="M450" s="197"/>
      <c r="N450" s="109"/>
    </row>
    <row r="451" spans="1:14" s="47" customFormat="1" ht="18">
      <c r="A451" s="197"/>
      <c r="B451" s="197"/>
      <c r="C451" s="197"/>
      <c r="D451" s="197"/>
      <c r="E451" s="158"/>
      <c r="F451" s="197"/>
      <c r="G451" s="197"/>
      <c r="H451" s="197"/>
      <c r="I451" s="197"/>
      <c r="J451" s="198"/>
      <c r="K451" s="199"/>
      <c r="L451" s="197"/>
      <c r="M451" s="197"/>
      <c r="N451" s="109"/>
    </row>
    <row r="452" spans="1:14" s="47" customFormat="1" ht="18">
      <c r="A452" s="197"/>
      <c r="B452" s="197"/>
      <c r="C452" s="197"/>
      <c r="D452" s="197"/>
      <c r="E452" s="158"/>
      <c r="F452" s="197"/>
      <c r="G452" s="197"/>
      <c r="H452" s="197"/>
      <c r="I452" s="197"/>
      <c r="J452" s="198"/>
      <c r="K452" s="199"/>
      <c r="L452" s="197"/>
      <c r="M452" s="197"/>
      <c r="N452" s="109"/>
    </row>
    <row r="453" spans="1:14" s="47" customFormat="1" ht="18">
      <c r="A453" s="197"/>
      <c r="B453" s="197"/>
      <c r="C453" s="197"/>
      <c r="D453" s="197"/>
      <c r="E453" s="158"/>
      <c r="F453" s="197"/>
      <c r="G453" s="197"/>
      <c r="H453" s="197"/>
      <c r="I453" s="197"/>
      <c r="J453" s="198"/>
      <c r="K453" s="199"/>
      <c r="L453" s="197"/>
      <c r="M453" s="197"/>
      <c r="N453" s="109"/>
    </row>
    <row r="454" spans="1:14" s="47" customFormat="1" ht="18">
      <c r="A454" s="197"/>
      <c r="B454" s="197"/>
      <c r="C454" s="197"/>
      <c r="D454" s="197"/>
      <c r="E454" s="158"/>
      <c r="F454" s="197"/>
      <c r="G454" s="197"/>
      <c r="H454" s="197"/>
      <c r="I454" s="197"/>
      <c r="J454" s="198"/>
      <c r="K454" s="199"/>
      <c r="L454" s="197"/>
      <c r="M454" s="197"/>
      <c r="N454" s="109"/>
    </row>
    <row r="455" spans="1:14" s="47" customFormat="1" ht="18">
      <c r="A455" s="197"/>
      <c r="B455" s="197"/>
      <c r="C455" s="197"/>
      <c r="D455" s="197"/>
      <c r="E455" s="158"/>
      <c r="F455" s="197"/>
      <c r="G455" s="197"/>
      <c r="H455" s="197"/>
      <c r="I455" s="197"/>
      <c r="J455" s="198"/>
      <c r="K455" s="199"/>
      <c r="L455" s="197"/>
      <c r="M455" s="197"/>
      <c r="N455" s="109"/>
    </row>
    <row r="456" spans="1:14" s="47" customFormat="1" ht="18">
      <c r="A456" s="197"/>
      <c r="B456" s="197"/>
      <c r="C456" s="197"/>
      <c r="D456" s="197"/>
      <c r="E456" s="158"/>
      <c r="F456" s="197"/>
      <c r="G456" s="197"/>
      <c r="H456" s="197"/>
      <c r="I456" s="197"/>
      <c r="J456" s="198"/>
      <c r="K456" s="199"/>
      <c r="L456" s="197"/>
      <c r="M456" s="197"/>
      <c r="N456" s="109"/>
    </row>
    <row r="457" spans="1:14" s="47" customFormat="1" ht="18">
      <c r="A457" s="197"/>
      <c r="B457" s="197"/>
      <c r="C457" s="197"/>
      <c r="D457" s="197"/>
      <c r="E457" s="158"/>
      <c r="F457" s="197"/>
      <c r="G457" s="197"/>
      <c r="H457" s="197"/>
      <c r="I457" s="197"/>
      <c r="J457" s="198"/>
      <c r="K457" s="199"/>
      <c r="L457" s="197"/>
      <c r="M457" s="197"/>
      <c r="N457" s="109"/>
    </row>
    <row r="458" spans="1:14" s="47" customFormat="1" ht="18">
      <c r="A458" s="197"/>
      <c r="B458" s="197"/>
      <c r="C458" s="197"/>
      <c r="D458" s="197"/>
      <c r="E458" s="158"/>
      <c r="F458" s="197"/>
      <c r="G458" s="197"/>
      <c r="H458" s="197"/>
      <c r="I458" s="197"/>
      <c r="J458" s="198"/>
      <c r="K458" s="199"/>
      <c r="L458" s="197"/>
      <c r="M458" s="197"/>
      <c r="N458" s="109"/>
    </row>
    <row r="459" spans="1:14" s="47" customFormat="1" ht="18">
      <c r="A459" s="197"/>
      <c r="B459" s="197"/>
      <c r="C459" s="197"/>
      <c r="D459" s="197"/>
      <c r="E459" s="158"/>
      <c r="F459" s="197"/>
      <c r="G459" s="197"/>
      <c r="H459" s="197"/>
      <c r="I459" s="197"/>
      <c r="J459" s="198"/>
      <c r="K459" s="199"/>
      <c r="L459" s="197"/>
      <c r="M459" s="197"/>
      <c r="N459" s="109"/>
    </row>
    <row r="460" spans="1:14" s="47" customFormat="1" ht="18">
      <c r="A460" s="197"/>
      <c r="B460" s="197"/>
      <c r="C460" s="197"/>
      <c r="D460" s="197"/>
      <c r="E460" s="158"/>
      <c r="F460" s="197"/>
      <c r="G460" s="197"/>
      <c r="H460" s="197"/>
      <c r="I460" s="197"/>
      <c r="J460" s="198"/>
      <c r="K460" s="199"/>
      <c r="L460" s="197"/>
      <c r="M460" s="197"/>
      <c r="N460" s="109"/>
    </row>
    <row r="461" spans="1:14" s="47" customFormat="1" ht="18">
      <c r="A461" s="197"/>
      <c r="B461" s="197"/>
      <c r="C461" s="197"/>
      <c r="D461" s="197"/>
      <c r="E461" s="158"/>
      <c r="F461" s="197"/>
      <c r="G461" s="197"/>
      <c r="H461" s="197"/>
      <c r="I461" s="197"/>
      <c r="J461" s="198"/>
      <c r="K461" s="199"/>
      <c r="L461" s="197"/>
      <c r="M461" s="197"/>
      <c r="N461" s="109"/>
    </row>
    <row r="462" spans="1:14" s="1" customFormat="1" ht="15">
      <c r="A462" s="197"/>
      <c r="B462" s="197"/>
      <c r="C462" s="197"/>
      <c r="D462" s="197"/>
      <c r="E462" s="158"/>
      <c r="F462" s="197"/>
      <c r="G462" s="197"/>
      <c r="H462" s="197"/>
      <c r="I462" s="197"/>
      <c r="J462" s="198"/>
      <c r="K462" s="199"/>
      <c r="L462" s="197"/>
      <c r="M462" s="197"/>
      <c r="N462" s="109"/>
    </row>
    <row r="463" spans="1:14" s="1" customFormat="1" ht="15">
      <c r="A463" s="197"/>
      <c r="B463" s="197"/>
      <c r="C463" s="197"/>
      <c r="D463" s="197"/>
      <c r="E463" s="158"/>
      <c r="F463" s="197"/>
      <c r="G463" s="197"/>
      <c r="H463" s="197"/>
      <c r="I463" s="197"/>
      <c r="J463" s="198"/>
      <c r="K463" s="199"/>
      <c r="L463" s="197"/>
      <c r="M463" s="197"/>
      <c r="N463" s="109"/>
    </row>
    <row r="464" spans="1:14" s="1" customFormat="1" ht="15">
      <c r="A464" s="197"/>
      <c r="B464" s="197"/>
      <c r="C464" s="197"/>
      <c r="D464" s="197"/>
      <c r="E464" s="158"/>
      <c r="F464" s="197"/>
      <c r="G464" s="197"/>
      <c r="H464" s="197"/>
      <c r="I464" s="197"/>
      <c r="J464" s="198"/>
      <c r="K464" s="199"/>
      <c r="L464" s="197"/>
      <c r="M464" s="197"/>
      <c r="N464" s="109"/>
    </row>
    <row r="465" spans="1:14" s="1" customFormat="1" ht="15">
      <c r="A465" s="197"/>
      <c r="B465" s="197"/>
      <c r="C465" s="197"/>
      <c r="D465" s="197"/>
      <c r="E465" s="158"/>
      <c r="F465" s="197"/>
      <c r="G465" s="197"/>
      <c r="H465" s="197"/>
      <c r="I465" s="197"/>
      <c r="J465" s="198"/>
      <c r="K465" s="199"/>
      <c r="L465" s="197"/>
      <c r="M465" s="197"/>
      <c r="N465" s="109"/>
    </row>
    <row r="466" spans="1:14" s="1" customFormat="1" ht="15">
      <c r="A466" s="197"/>
      <c r="B466" s="197"/>
      <c r="C466" s="197"/>
      <c r="D466" s="197"/>
      <c r="E466" s="158"/>
      <c r="F466" s="197"/>
      <c r="G466" s="197"/>
      <c r="H466" s="197"/>
      <c r="I466" s="197"/>
      <c r="J466" s="198"/>
      <c r="K466" s="199"/>
      <c r="L466" s="197"/>
      <c r="M466" s="197"/>
      <c r="N466" s="109"/>
    </row>
    <row r="467" spans="1:14" ht="15"/>
    <row r="468" spans="1:14" ht="15"/>
    <row r="469" spans="1:14" ht="15"/>
    <row r="470" spans="1:14" ht="15"/>
    <row r="471" spans="1:14" ht="15"/>
    <row r="472" spans="1:14" ht="15"/>
    <row r="473" spans="1:14" ht="15"/>
    <row r="474" spans="1:14" ht="15"/>
    <row r="475" spans="1:14" ht="15"/>
    <row r="476" spans="1:14" ht="15"/>
    <row r="477" spans="1:14" ht="15"/>
    <row r="478" spans="1:14" ht="15"/>
    <row r="479" spans="1:14" ht="15"/>
    <row r="480" spans="1:14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spans="1:14" ht="15"/>
    <row r="498" spans="1:14" ht="15"/>
    <row r="499" spans="1:14" ht="15"/>
    <row r="500" spans="1:14" ht="15"/>
    <row r="501" spans="1:14" ht="15"/>
    <row r="502" spans="1:14" ht="15"/>
    <row r="503" spans="1:14" ht="15"/>
    <row r="504" spans="1:14" ht="15"/>
    <row r="505" spans="1:14" ht="15"/>
    <row r="506" spans="1:14" ht="15"/>
    <row r="507" spans="1:14" ht="15"/>
    <row r="508" spans="1:14" ht="15"/>
    <row r="509" spans="1:14" ht="15"/>
    <row r="510" spans="1:14" ht="15"/>
    <row r="511" spans="1:14" customFormat="1" ht="15">
      <c r="A511" s="197"/>
      <c r="B511" s="197"/>
      <c r="C511" s="197"/>
      <c r="D511" s="197"/>
      <c r="E511" s="158"/>
      <c r="F511" s="197"/>
      <c r="G511" s="197"/>
      <c r="H511" s="197"/>
      <c r="I511" s="197"/>
      <c r="J511" s="198"/>
      <c r="K511" s="199"/>
      <c r="L511" s="197"/>
      <c r="M511" s="197"/>
      <c r="N511" s="109"/>
    </row>
    <row r="512" spans="1:14" s="35" customFormat="1" ht="18.75" customHeight="1">
      <c r="A512" s="197"/>
      <c r="B512" s="197"/>
      <c r="C512" s="197"/>
      <c r="D512" s="197"/>
      <c r="E512" s="158"/>
      <c r="F512" s="197"/>
      <c r="G512" s="197"/>
      <c r="H512" s="197"/>
      <c r="I512" s="197"/>
      <c r="J512" s="198"/>
      <c r="K512" s="199"/>
      <c r="L512" s="197"/>
      <c r="M512" s="197"/>
      <c r="N512" s="109"/>
    </row>
    <row r="513" spans="1:14" s="35" customFormat="1" ht="18.75" customHeight="1">
      <c r="A513" s="197"/>
      <c r="B513" s="197"/>
      <c r="C513" s="197"/>
      <c r="D513" s="197"/>
      <c r="E513" s="158"/>
      <c r="F513" s="197"/>
      <c r="G513" s="197"/>
      <c r="H513" s="197"/>
      <c r="I513" s="197"/>
      <c r="J513" s="198"/>
      <c r="K513" s="199"/>
      <c r="L513" s="197"/>
      <c r="M513" s="197"/>
      <c r="N513" s="109"/>
    </row>
    <row r="514" spans="1:14" s="35" customFormat="1" ht="18.75" customHeight="1">
      <c r="A514" s="197"/>
      <c r="B514" s="197"/>
      <c r="C514" s="197"/>
      <c r="D514" s="197"/>
      <c r="E514" s="158"/>
      <c r="F514" s="197"/>
      <c r="G514" s="197"/>
      <c r="H514" s="197"/>
      <c r="I514" s="197"/>
      <c r="J514" s="198"/>
      <c r="K514" s="199"/>
      <c r="L514" s="197"/>
      <c r="M514" s="197"/>
      <c r="N514" s="109"/>
    </row>
    <row r="515" spans="1:14" s="35" customFormat="1" ht="18.75" customHeight="1">
      <c r="A515" s="197"/>
      <c r="B515" s="197"/>
      <c r="C515" s="197"/>
      <c r="D515" s="197"/>
      <c r="E515" s="158"/>
      <c r="F515" s="197"/>
      <c r="G515" s="197"/>
      <c r="H515" s="197"/>
      <c r="I515" s="197"/>
      <c r="J515" s="198"/>
      <c r="K515" s="199"/>
      <c r="L515" s="197"/>
      <c r="M515" s="197"/>
      <c r="N515" s="109"/>
    </row>
    <row r="516" spans="1:14" s="35" customFormat="1" ht="15">
      <c r="A516" s="197"/>
      <c r="B516" s="197"/>
      <c r="C516" s="197"/>
      <c r="D516" s="197"/>
      <c r="E516" s="158"/>
      <c r="F516" s="197"/>
      <c r="G516" s="197"/>
      <c r="H516" s="197"/>
      <c r="I516" s="197"/>
      <c r="J516" s="198"/>
      <c r="K516" s="199"/>
      <c r="L516" s="197"/>
      <c r="M516" s="197"/>
      <c r="N516" s="109"/>
    </row>
    <row r="517" spans="1:14" s="35" customFormat="1" ht="15">
      <c r="A517" s="197"/>
      <c r="B517" s="197"/>
      <c r="C517" s="197"/>
      <c r="D517" s="197"/>
      <c r="E517" s="158"/>
      <c r="F517" s="197"/>
      <c r="G517" s="197"/>
      <c r="H517" s="197"/>
      <c r="I517" s="197"/>
      <c r="J517" s="198"/>
      <c r="K517" s="199"/>
      <c r="L517" s="197"/>
      <c r="M517" s="197"/>
      <c r="N517" s="109"/>
    </row>
    <row r="518" spans="1:14" s="35" customFormat="1" ht="15">
      <c r="A518" s="197"/>
      <c r="B518" s="197"/>
      <c r="C518" s="197"/>
      <c r="D518" s="197"/>
      <c r="E518" s="158"/>
      <c r="F518" s="197"/>
      <c r="G518" s="197"/>
      <c r="H518" s="197"/>
      <c r="I518" s="197"/>
      <c r="J518" s="198"/>
      <c r="K518" s="199"/>
      <c r="L518" s="197"/>
      <c r="M518" s="197"/>
      <c r="N518" s="109"/>
    </row>
    <row r="519" spans="1:14" s="35" customFormat="1" ht="15">
      <c r="A519" s="197"/>
      <c r="B519" s="197"/>
      <c r="C519" s="197"/>
      <c r="D519" s="197"/>
      <c r="E519" s="158"/>
      <c r="F519" s="197"/>
      <c r="G519" s="197"/>
      <c r="H519" s="197"/>
      <c r="I519" s="197"/>
      <c r="J519" s="198"/>
      <c r="K519" s="199"/>
      <c r="L519" s="197"/>
      <c r="M519" s="197"/>
      <c r="N519" s="109"/>
    </row>
    <row r="520" spans="1:14" s="35" customFormat="1" ht="15">
      <c r="A520" s="197"/>
      <c r="B520" s="197"/>
      <c r="C520" s="197"/>
      <c r="D520" s="197"/>
      <c r="E520" s="158"/>
      <c r="F520" s="197"/>
      <c r="G520" s="197"/>
      <c r="H520" s="197"/>
      <c r="I520" s="197"/>
      <c r="J520" s="198"/>
      <c r="K520" s="199"/>
      <c r="L520" s="197"/>
      <c r="M520" s="197"/>
      <c r="N520" s="109"/>
    </row>
  </sheetData>
  <sheetProtection password="CC53" sheet="1"/>
  <mergeCells count="2">
    <mergeCell ref="I1:M2"/>
    <mergeCell ref="B1:H2"/>
  </mergeCells>
  <phoneticPr fontId="2"/>
  <conditionalFormatting sqref="B110:C113 B117:C123">
    <cfRule type="expression" dxfId="4" priority="4">
      <formula>COUNTIF($I110,"女")</formula>
    </cfRule>
  </conditionalFormatting>
  <conditionalFormatting sqref="B125:C125">
    <cfRule type="expression" dxfId="3" priority="3">
      <formula>COUNTIF($I125,"女")</formula>
    </cfRule>
  </conditionalFormatting>
  <conditionalFormatting sqref="D369:D370">
    <cfRule type="containsText" dxfId="2" priority="5" operator="containsText" text="東近江市">
      <formula>NOT(ISERROR(SEARCH("東近江市",D369)))</formula>
    </cfRule>
  </conditionalFormatting>
  <conditionalFormatting sqref="I48:I80">
    <cfRule type="containsText" dxfId="1" priority="2" operator="containsText" text="女">
      <formula>NOT(ISERROR(SEARCH("女",I48)))</formula>
    </cfRule>
  </conditionalFormatting>
  <conditionalFormatting sqref="M48:M77 M79:M80 D377:D378">
    <cfRule type="containsText" dxfId="0" priority="1" operator="containsText" text="東近江市">
      <formula>NOT(ISERROR(SEARCH("東近江市",D48)))</formula>
    </cfRule>
  </conditionalFormatting>
  <dataValidations count="3">
    <dataValidation type="list" allowBlank="1" showInputMessage="1" showErrorMessage="1" sqref="M65458" xr:uid="{4BD91476-9773-403A-89E1-C78D4CCBBC3E}">
      <formula1>"東近江市,彦根市,愛荘町,長浜市,多賀町,"</formula1>
    </dataValidation>
    <dataValidation type="list" allowBlank="1" showInputMessage="1" showErrorMessage="1" sqref="I65458" xr:uid="{48CE6B90-3034-4ED2-9EAA-0DBBB0BC0A16}">
      <formula1>"男,女,"</formula1>
    </dataValidation>
    <dataValidation type="list" allowBlank="1" showInputMessage="1" showErrorMessage="1" sqref="E65453:E65454 E65456:E65461" xr:uid="{5D8CF8AC-6078-4EF3-9644-5833F50EF8A3}">
      <formula1>"jr, ,"</formula1>
    </dataValidation>
  </dataValidations>
  <pageMargins left="0.75" right="0.75" top="1" bottom="1" header="0.51111111111111107" footer="0.51111111111111107"/>
  <pageSetup paperSize="9" firstPageNumber="4294963191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メンバー表</vt:lpstr>
      <vt:lpstr>写真集</vt:lpstr>
      <vt:lpstr>男子A級</vt:lpstr>
      <vt:lpstr>男子B級</vt:lpstr>
      <vt:lpstr>男子OV</vt:lpstr>
      <vt:lpstr>女子</vt:lpstr>
      <vt:lpstr>歴代入賞チーム</vt:lpstr>
      <vt:lpstr>4チーム</vt:lpstr>
      <vt:lpstr>4チーム (2)</vt:lpstr>
      <vt:lpstr>登録ナンバー</vt:lpstr>
      <vt:lpstr>歴代入賞チーム!ExternalData_1</vt:lpstr>
      <vt:lpstr>登録ナンバー!Print_Area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牛尾紳之介</dc:creator>
  <cp:lastModifiedBy>紳之介 牛尾</cp:lastModifiedBy>
  <cp:lastPrinted>2026-10-11T07:00:17Z</cp:lastPrinted>
  <dcterms:created xsi:type="dcterms:W3CDTF">2026-10-03T04:49:15Z</dcterms:created>
  <dcterms:modified xsi:type="dcterms:W3CDTF">2026-10-11T10:34:47Z</dcterms:modified>
</cp:coreProperties>
</file>